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kot\Desktop\"/>
    </mc:Choice>
  </mc:AlternateContent>
  <bookViews>
    <workbookView xWindow="0" yWindow="0" windowWidth="28800" windowHeight="12300"/>
  </bookViews>
  <sheets>
    <sheet name="ZA OBJAVU" sheetId="4" r:id="rId1"/>
    <sheet name="opsti dio" sheetId="1" r:id="rId2"/>
    <sheet name="izvrsenje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L411" i="4" l="1"/>
  <c r="K411" i="4"/>
  <c r="J411" i="4"/>
  <c r="I411" i="4"/>
  <c r="H411" i="4"/>
  <c r="G411" i="4"/>
  <c r="F411" i="4"/>
  <c r="E411" i="4"/>
  <c r="Q410" i="4"/>
  <c r="O410" i="4"/>
  <c r="N410" i="4"/>
  <c r="M410" i="4"/>
  <c r="Q409" i="4"/>
  <c r="O409" i="4"/>
  <c r="N409" i="4"/>
  <c r="M409" i="4"/>
  <c r="Q408" i="4"/>
  <c r="O408" i="4"/>
  <c r="N408" i="4"/>
  <c r="M408" i="4"/>
  <c r="M411" i="4" s="1"/>
  <c r="N407" i="4"/>
  <c r="N411" i="4" s="1"/>
  <c r="M407" i="4"/>
  <c r="I402" i="4"/>
  <c r="O402" i="4" s="1"/>
  <c r="E402" i="4"/>
  <c r="Q401" i="4"/>
  <c r="O401" i="4"/>
  <c r="N401" i="4"/>
  <c r="M401" i="4"/>
  <c r="O400" i="4"/>
  <c r="L400" i="4"/>
  <c r="L402" i="4" s="1"/>
  <c r="K400" i="4"/>
  <c r="J400" i="4"/>
  <c r="J402" i="4" s="1"/>
  <c r="I400" i="4"/>
  <c r="H400" i="4"/>
  <c r="H402" i="4" s="1"/>
  <c r="G400" i="4"/>
  <c r="G402" i="4" s="1"/>
  <c r="F400" i="4"/>
  <c r="F402" i="4" s="1"/>
  <c r="E400" i="4"/>
  <c r="Q399" i="4"/>
  <c r="O399" i="4"/>
  <c r="N399" i="4"/>
  <c r="M399" i="4"/>
  <c r="R398" i="4"/>
  <c r="Q398" i="4"/>
  <c r="P398" i="4"/>
  <c r="O398" i="4"/>
  <c r="N398" i="4"/>
  <c r="M398" i="4"/>
  <c r="R397" i="4"/>
  <c r="Q397" i="4"/>
  <c r="P397" i="4"/>
  <c r="O397" i="4"/>
  <c r="N397" i="4"/>
  <c r="M397" i="4"/>
  <c r="Q396" i="4"/>
  <c r="O396" i="4"/>
  <c r="N396" i="4"/>
  <c r="M396" i="4"/>
  <c r="Q395" i="4"/>
  <c r="O395" i="4"/>
  <c r="N395" i="4"/>
  <c r="M395" i="4"/>
  <c r="Q394" i="4"/>
  <c r="O394" i="4"/>
  <c r="N394" i="4"/>
  <c r="M394" i="4"/>
  <c r="Q393" i="4"/>
  <c r="O393" i="4"/>
  <c r="N393" i="4"/>
  <c r="M393" i="4"/>
  <c r="Q392" i="4"/>
  <c r="O392" i="4"/>
  <c r="N392" i="4"/>
  <c r="M392" i="4"/>
  <c r="Q391" i="4"/>
  <c r="O391" i="4"/>
  <c r="N391" i="4"/>
  <c r="M391" i="4"/>
  <c r="N390" i="4"/>
  <c r="M390" i="4"/>
  <c r="R389" i="4"/>
  <c r="Q389" i="4"/>
  <c r="P389" i="4"/>
  <c r="O389" i="4"/>
  <c r="N389" i="4"/>
  <c r="N400" i="4" s="1"/>
  <c r="N402" i="4" s="1"/>
  <c r="M389" i="4"/>
  <c r="M400" i="4" s="1"/>
  <c r="M402" i="4" s="1"/>
  <c r="Q382" i="4"/>
  <c r="O382" i="4"/>
  <c r="N382" i="4"/>
  <c r="M382" i="4"/>
  <c r="Q381" i="4"/>
  <c r="N381" i="4"/>
  <c r="M381" i="4"/>
  <c r="Q380" i="4"/>
  <c r="O380" i="4"/>
  <c r="N380" i="4"/>
  <c r="N379" i="4" s="1"/>
  <c r="N122" i="4" s="1"/>
  <c r="M380" i="4"/>
  <c r="O379" i="4"/>
  <c r="M379" i="4"/>
  <c r="L379" i="4"/>
  <c r="K379" i="4"/>
  <c r="Q379" i="4" s="1"/>
  <c r="J379" i="4"/>
  <c r="I379" i="4"/>
  <c r="H379" i="4"/>
  <c r="G379" i="4"/>
  <c r="F379" i="4"/>
  <c r="E379" i="4"/>
  <c r="Q378" i="4"/>
  <c r="O378" i="4"/>
  <c r="N378" i="4"/>
  <c r="M378" i="4"/>
  <c r="Q377" i="4"/>
  <c r="O377" i="4"/>
  <c r="N377" i="4"/>
  <c r="M377" i="4"/>
  <c r="Q376" i="4"/>
  <c r="O376" i="4"/>
  <c r="N376" i="4"/>
  <c r="M376" i="4"/>
  <c r="Q375" i="4"/>
  <c r="O375" i="4"/>
  <c r="N375" i="4"/>
  <c r="M375" i="4"/>
  <c r="O374" i="4"/>
  <c r="N374" i="4"/>
  <c r="M374" i="4"/>
  <c r="L374" i="4"/>
  <c r="K374" i="4"/>
  <c r="Q374" i="4" s="1"/>
  <c r="J374" i="4"/>
  <c r="I374" i="4"/>
  <c r="H374" i="4"/>
  <c r="G374" i="4"/>
  <c r="F374" i="4"/>
  <c r="E374" i="4"/>
  <c r="O373" i="4"/>
  <c r="M373" i="4"/>
  <c r="L373" i="4"/>
  <c r="K373" i="4"/>
  <c r="Q373" i="4" s="1"/>
  <c r="I373" i="4"/>
  <c r="H373" i="4"/>
  <c r="G373" i="4"/>
  <c r="E373" i="4"/>
  <c r="Q372" i="4"/>
  <c r="N372" i="4"/>
  <c r="M372" i="4"/>
  <c r="Q371" i="4"/>
  <c r="O371" i="4"/>
  <c r="N371" i="4"/>
  <c r="M371" i="4"/>
  <c r="M370" i="4" s="1"/>
  <c r="M119" i="4" s="1"/>
  <c r="N370" i="4"/>
  <c r="L370" i="4"/>
  <c r="K370" i="4"/>
  <c r="J370" i="4"/>
  <c r="I370" i="4"/>
  <c r="H370" i="4"/>
  <c r="G370" i="4"/>
  <c r="F370" i="4"/>
  <c r="E370" i="4"/>
  <c r="Q369" i="4"/>
  <c r="O369" i="4"/>
  <c r="N369" i="4"/>
  <c r="M369" i="4"/>
  <c r="Q368" i="4"/>
  <c r="O368" i="4"/>
  <c r="N368" i="4"/>
  <c r="M368" i="4"/>
  <c r="Q367" i="4"/>
  <c r="O367" i="4"/>
  <c r="N367" i="4"/>
  <c r="M367" i="4"/>
  <c r="Q366" i="4"/>
  <c r="O366" i="4"/>
  <c r="N366" i="4"/>
  <c r="M366" i="4"/>
  <c r="M365" i="4" s="1"/>
  <c r="N365" i="4"/>
  <c r="L365" i="4"/>
  <c r="K365" i="4"/>
  <c r="J365" i="4"/>
  <c r="I365" i="4"/>
  <c r="H365" i="4"/>
  <c r="G365" i="4"/>
  <c r="F365" i="4"/>
  <c r="E365" i="4"/>
  <c r="N364" i="4"/>
  <c r="L364" i="4"/>
  <c r="K364" i="4"/>
  <c r="J364" i="4"/>
  <c r="I364" i="4"/>
  <c r="H364" i="4"/>
  <c r="G364" i="4"/>
  <c r="F364" i="4"/>
  <c r="E364" i="4"/>
  <c r="L363" i="4"/>
  <c r="K363" i="4"/>
  <c r="I363" i="4"/>
  <c r="H363" i="4"/>
  <c r="G363" i="4"/>
  <c r="E363" i="4"/>
  <c r="N361" i="4"/>
  <c r="M361" i="4"/>
  <c r="Q360" i="4"/>
  <c r="O360" i="4"/>
  <c r="N360" i="4"/>
  <c r="M360" i="4"/>
  <c r="O359" i="4"/>
  <c r="N359" i="4"/>
  <c r="M359" i="4"/>
  <c r="L359" i="4"/>
  <c r="K359" i="4"/>
  <c r="Q359" i="4" s="1"/>
  <c r="J359" i="4"/>
  <c r="I359" i="4"/>
  <c r="H359" i="4"/>
  <c r="G359" i="4"/>
  <c r="F359" i="4"/>
  <c r="E359" i="4"/>
  <c r="N358" i="4"/>
  <c r="M358" i="4"/>
  <c r="N357" i="4"/>
  <c r="M357" i="4"/>
  <c r="Q356" i="4"/>
  <c r="O356" i="4"/>
  <c r="N356" i="4"/>
  <c r="M356" i="4"/>
  <c r="N355" i="4"/>
  <c r="N353" i="4" s="1"/>
  <c r="N352" i="4" s="1"/>
  <c r="M355" i="4"/>
  <c r="M353" i="4" s="1"/>
  <c r="M352" i="4" s="1"/>
  <c r="N354" i="4"/>
  <c r="M354" i="4"/>
  <c r="O353" i="4"/>
  <c r="L353" i="4"/>
  <c r="K353" i="4"/>
  <c r="J353" i="4"/>
  <c r="I353" i="4"/>
  <c r="H353" i="4"/>
  <c r="G353" i="4"/>
  <c r="F353" i="4"/>
  <c r="E353" i="4"/>
  <c r="O352" i="4"/>
  <c r="L352" i="4"/>
  <c r="J352" i="4"/>
  <c r="I352" i="4"/>
  <c r="H352" i="4"/>
  <c r="F352" i="4"/>
  <c r="E352" i="4"/>
  <c r="N351" i="4"/>
  <c r="M351" i="4"/>
  <c r="N350" i="4"/>
  <c r="M350" i="4"/>
  <c r="N349" i="4"/>
  <c r="M349" i="4"/>
  <c r="L349" i="4"/>
  <c r="K349" i="4"/>
  <c r="J349" i="4"/>
  <c r="I349" i="4"/>
  <c r="H349" i="4"/>
  <c r="G349" i="4"/>
  <c r="F349" i="4"/>
  <c r="E349" i="4"/>
  <c r="N348" i="4"/>
  <c r="M348" i="4"/>
  <c r="N347" i="4"/>
  <c r="N346" i="4" s="1"/>
  <c r="M347" i="4"/>
  <c r="M346" i="4" s="1"/>
  <c r="L346" i="4"/>
  <c r="K346" i="4"/>
  <c r="K345" i="4" s="1"/>
  <c r="J346" i="4"/>
  <c r="I346" i="4"/>
  <c r="H346" i="4"/>
  <c r="G346" i="4"/>
  <c r="G345" i="4" s="1"/>
  <c r="F346" i="4"/>
  <c r="E346" i="4"/>
  <c r="M345" i="4"/>
  <c r="M344" i="4" s="1"/>
  <c r="L345" i="4"/>
  <c r="J345" i="4"/>
  <c r="I345" i="4"/>
  <c r="H345" i="4"/>
  <c r="F345" i="4"/>
  <c r="E345" i="4"/>
  <c r="E344" i="4" s="1"/>
  <c r="L344" i="4"/>
  <c r="J344" i="4"/>
  <c r="I344" i="4"/>
  <c r="H344" i="4"/>
  <c r="F344" i="4"/>
  <c r="N342" i="4"/>
  <c r="M342" i="4"/>
  <c r="N341" i="4"/>
  <c r="M341" i="4"/>
  <c r="M340" i="4" s="1"/>
  <c r="N340" i="4"/>
  <c r="L340" i="4"/>
  <c r="K340" i="4"/>
  <c r="J340" i="4"/>
  <c r="I340" i="4"/>
  <c r="H340" i="4"/>
  <c r="G340" i="4"/>
  <c r="F340" i="4"/>
  <c r="E340" i="4"/>
  <c r="N339" i="4"/>
  <c r="M339" i="4"/>
  <c r="N338" i="4"/>
  <c r="M338" i="4"/>
  <c r="N337" i="4"/>
  <c r="M337" i="4"/>
  <c r="N336" i="4"/>
  <c r="M336" i="4"/>
  <c r="N335" i="4"/>
  <c r="M335" i="4"/>
  <c r="M334" i="4" s="1"/>
  <c r="M333" i="4" s="1"/>
  <c r="N334" i="4"/>
  <c r="L334" i="4"/>
  <c r="K334" i="4"/>
  <c r="J334" i="4"/>
  <c r="I334" i="4"/>
  <c r="H334" i="4"/>
  <c r="G334" i="4"/>
  <c r="F334" i="4"/>
  <c r="E334" i="4"/>
  <c r="N333" i="4"/>
  <c r="L333" i="4"/>
  <c r="J333" i="4"/>
  <c r="I333" i="4"/>
  <c r="I322" i="4" s="1"/>
  <c r="H333" i="4"/>
  <c r="F333" i="4"/>
  <c r="E333" i="4"/>
  <c r="E322" i="4" s="1"/>
  <c r="N332" i="4"/>
  <c r="M332" i="4"/>
  <c r="Q331" i="4"/>
  <c r="O331" i="4"/>
  <c r="N331" i="4"/>
  <c r="M331" i="4"/>
  <c r="O330" i="4"/>
  <c r="N330" i="4"/>
  <c r="M330" i="4"/>
  <c r="L330" i="4"/>
  <c r="K330" i="4"/>
  <c r="Q330" i="4" s="1"/>
  <c r="J330" i="4"/>
  <c r="I330" i="4"/>
  <c r="H330" i="4"/>
  <c r="G330" i="4"/>
  <c r="G323" i="4" s="1"/>
  <c r="F330" i="4"/>
  <c r="E330" i="4"/>
  <c r="N329" i="4"/>
  <c r="M329" i="4"/>
  <c r="N328" i="4"/>
  <c r="M328" i="4"/>
  <c r="N327" i="4"/>
  <c r="M327" i="4"/>
  <c r="N326" i="4"/>
  <c r="M326" i="4"/>
  <c r="N325" i="4"/>
  <c r="M325" i="4"/>
  <c r="M324" i="4" s="1"/>
  <c r="M323" i="4" s="1"/>
  <c r="N324" i="4"/>
  <c r="L324" i="4"/>
  <c r="K324" i="4"/>
  <c r="J324" i="4"/>
  <c r="I324" i="4"/>
  <c r="H324" i="4"/>
  <c r="G324" i="4"/>
  <c r="F324" i="4"/>
  <c r="E324" i="4"/>
  <c r="O323" i="4"/>
  <c r="N323" i="4"/>
  <c r="L323" i="4"/>
  <c r="J323" i="4"/>
  <c r="I323" i="4"/>
  <c r="H323" i="4"/>
  <c r="F323" i="4"/>
  <c r="E323" i="4"/>
  <c r="N322" i="4"/>
  <c r="L322" i="4"/>
  <c r="J322" i="4"/>
  <c r="H322" i="4"/>
  <c r="F322" i="4"/>
  <c r="L321" i="4"/>
  <c r="H321" i="4"/>
  <c r="N312" i="4"/>
  <c r="M312" i="4"/>
  <c r="N311" i="4"/>
  <c r="M311" i="4"/>
  <c r="M310" i="4" s="1"/>
  <c r="M309" i="4" s="1"/>
  <c r="N310" i="4"/>
  <c r="L310" i="4"/>
  <c r="K310" i="4"/>
  <c r="K309" i="4" s="1"/>
  <c r="K281" i="4" s="1"/>
  <c r="J310" i="4"/>
  <c r="I310" i="4"/>
  <c r="H310" i="4"/>
  <c r="G310" i="4"/>
  <c r="G309" i="4" s="1"/>
  <c r="F310" i="4"/>
  <c r="E310" i="4"/>
  <c r="N309" i="4"/>
  <c r="L309" i="4"/>
  <c r="J309" i="4"/>
  <c r="I309" i="4"/>
  <c r="H309" i="4"/>
  <c r="F309" i="4"/>
  <c r="E309" i="4"/>
  <c r="N308" i="4"/>
  <c r="N307" i="4" s="1"/>
  <c r="N96" i="4" s="1"/>
  <c r="M308" i="4"/>
  <c r="M307" i="4"/>
  <c r="L307" i="4"/>
  <c r="K307" i="4"/>
  <c r="J307" i="4"/>
  <c r="I307" i="4"/>
  <c r="H307" i="4"/>
  <c r="G307" i="4"/>
  <c r="F307" i="4"/>
  <c r="E307" i="4"/>
  <c r="R306" i="4"/>
  <c r="Q306" i="4"/>
  <c r="P306" i="4"/>
  <c r="O306" i="4"/>
  <c r="N306" i="4"/>
  <c r="M306" i="4"/>
  <c r="N305" i="4"/>
  <c r="M305" i="4"/>
  <c r="L305" i="4"/>
  <c r="R305" i="4" s="1"/>
  <c r="K305" i="4"/>
  <c r="J305" i="4"/>
  <c r="P305" i="4" s="1"/>
  <c r="I305" i="4"/>
  <c r="H305" i="4"/>
  <c r="G305" i="4"/>
  <c r="F305" i="4"/>
  <c r="E305" i="4"/>
  <c r="Q305" i="4" s="1"/>
  <c r="N304" i="4"/>
  <c r="N303" i="4" s="1"/>
  <c r="N94" i="4" s="1"/>
  <c r="M304" i="4"/>
  <c r="M303" i="4"/>
  <c r="L303" i="4"/>
  <c r="K303" i="4"/>
  <c r="J303" i="4"/>
  <c r="I303" i="4"/>
  <c r="H303" i="4"/>
  <c r="G303" i="4"/>
  <c r="F303" i="4"/>
  <c r="E303" i="4"/>
  <c r="N302" i="4"/>
  <c r="N301" i="4" s="1"/>
  <c r="M302" i="4"/>
  <c r="M301" i="4"/>
  <c r="L301" i="4"/>
  <c r="K301" i="4"/>
  <c r="J301" i="4"/>
  <c r="I301" i="4"/>
  <c r="H301" i="4"/>
  <c r="G301" i="4"/>
  <c r="F301" i="4"/>
  <c r="E301" i="4"/>
  <c r="N300" i="4"/>
  <c r="M300" i="4"/>
  <c r="N299" i="4"/>
  <c r="M299" i="4"/>
  <c r="N298" i="4"/>
  <c r="M298" i="4"/>
  <c r="N297" i="4"/>
  <c r="M297" i="4"/>
  <c r="N296" i="4"/>
  <c r="M296" i="4"/>
  <c r="N295" i="4"/>
  <c r="M295" i="4"/>
  <c r="Q294" i="4"/>
  <c r="O294" i="4"/>
  <c r="N294" i="4"/>
  <c r="M294" i="4"/>
  <c r="M293" i="4" s="1"/>
  <c r="M92" i="4" s="1"/>
  <c r="M89" i="4" s="1"/>
  <c r="M79" i="4" s="1"/>
  <c r="N293" i="4"/>
  <c r="L293" i="4"/>
  <c r="K293" i="4"/>
  <c r="J293" i="4"/>
  <c r="I293" i="4"/>
  <c r="H293" i="4"/>
  <c r="G293" i="4"/>
  <c r="F293" i="4"/>
  <c r="E293" i="4"/>
  <c r="N292" i="4"/>
  <c r="M292" i="4"/>
  <c r="N291" i="4"/>
  <c r="M291" i="4"/>
  <c r="L291" i="4"/>
  <c r="K291" i="4"/>
  <c r="J291" i="4"/>
  <c r="I291" i="4"/>
  <c r="H291" i="4"/>
  <c r="G291" i="4"/>
  <c r="F291" i="4"/>
  <c r="E291" i="4"/>
  <c r="Q290" i="4"/>
  <c r="O290" i="4"/>
  <c r="N290" i="4"/>
  <c r="M290" i="4"/>
  <c r="M283" i="4" s="1"/>
  <c r="Q289" i="4"/>
  <c r="N289" i="4"/>
  <c r="M289" i="4"/>
  <c r="Q288" i="4"/>
  <c r="N288" i="4"/>
  <c r="M288" i="4"/>
  <c r="Q287" i="4"/>
  <c r="N287" i="4"/>
  <c r="M287" i="4"/>
  <c r="R286" i="4"/>
  <c r="Q286" i="4"/>
  <c r="P286" i="4"/>
  <c r="O286" i="4"/>
  <c r="N286" i="4"/>
  <c r="M286" i="4"/>
  <c r="Q285" i="4"/>
  <c r="O285" i="4"/>
  <c r="N285" i="4"/>
  <c r="M285" i="4"/>
  <c r="Q284" i="4"/>
  <c r="O284" i="4"/>
  <c r="N284" i="4"/>
  <c r="M284" i="4"/>
  <c r="N283" i="4"/>
  <c r="N282" i="4" s="1"/>
  <c r="N281" i="4" s="1"/>
  <c r="L283" i="4"/>
  <c r="K283" i="4"/>
  <c r="Q283" i="4" s="1"/>
  <c r="J283" i="4"/>
  <c r="I283" i="4"/>
  <c r="O283" i="4" s="1"/>
  <c r="H283" i="4"/>
  <c r="G283" i="4"/>
  <c r="F283" i="4"/>
  <c r="F282" i="4" s="1"/>
  <c r="F281" i="4" s="1"/>
  <c r="E283" i="4"/>
  <c r="L282" i="4"/>
  <c r="K282" i="4"/>
  <c r="H282" i="4"/>
  <c r="H281" i="4" s="1"/>
  <c r="G282" i="4"/>
  <c r="G281" i="4" s="1"/>
  <c r="Q279" i="4"/>
  <c r="O279" i="4"/>
  <c r="N279" i="4"/>
  <c r="N278" i="4" s="1"/>
  <c r="N77" i="4" s="1"/>
  <c r="M279" i="4"/>
  <c r="M278" i="4"/>
  <c r="L278" i="4"/>
  <c r="K278" i="4"/>
  <c r="Q278" i="4" s="1"/>
  <c r="J278" i="4"/>
  <c r="I278" i="4"/>
  <c r="O278" i="4" s="1"/>
  <c r="H278" i="4"/>
  <c r="G278" i="4"/>
  <c r="F278" i="4"/>
  <c r="E278" i="4"/>
  <c r="N277" i="4"/>
  <c r="M277" i="4"/>
  <c r="M276" i="4" s="1"/>
  <c r="M269" i="4" s="1"/>
  <c r="N276" i="4"/>
  <c r="L276" i="4"/>
  <c r="K276" i="4"/>
  <c r="J276" i="4"/>
  <c r="J269" i="4" s="1"/>
  <c r="I276" i="4"/>
  <c r="H276" i="4"/>
  <c r="G276" i="4"/>
  <c r="F276" i="4"/>
  <c r="F269" i="4" s="1"/>
  <c r="E276" i="4"/>
  <c r="Q275" i="4"/>
  <c r="O275" i="4"/>
  <c r="N275" i="4"/>
  <c r="M275" i="4"/>
  <c r="Q274" i="4"/>
  <c r="O274" i="4"/>
  <c r="N274" i="4"/>
  <c r="M274" i="4"/>
  <c r="Q273" i="4"/>
  <c r="O273" i="4"/>
  <c r="N273" i="4"/>
  <c r="M273" i="4"/>
  <c r="Q272" i="4"/>
  <c r="O272" i="4"/>
  <c r="N272" i="4"/>
  <c r="N270" i="4" s="1"/>
  <c r="M272" i="4"/>
  <c r="N271" i="4"/>
  <c r="M271" i="4"/>
  <c r="Q270" i="4"/>
  <c r="M270" i="4"/>
  <c r="L270" i="4"/>
  <c r="K270" i="4"/>
  <c r="J270" i="4"/>
  <c r="I270" i="4"/>
  <c r="O270" i="4" s="1"/>
  <c r="H270" i="4"/>
  <c r="G270" i="4"/>
  <c r="F270" i="4"/>
  <c r="E270" i="4"/>
  <c r="Q269" i="4"/>
  <c r="L269" i="4"/>
  <c r="K269" i="4"/>
  <c r="I269" i="4"/>
  <c r="O269" i="4" s="1"/>
  <c r="H269" i="4"/>
  <c r="G269" i="4"/>
  <c r="E269" i="4"/>
  <c r="Q268" i="4"/>
  <c r="O268" i="4"/>
  <c r="N268" i="4"/>
  <c r="M268" i="4"/>
  <c r="Q267" i="4"/>
  <c r="N267" i="4"/>
  <c r="M267" i="4"/>
  <c r="L267" i="4"/>
  <c r="K267" i="4"/>
  <c r="J267" i="4"/>
  <c r="I267" i="4"/>
  <c r="O267" i="4" s="1"/>
  <c r="H267" i="4"/>
  <c r="G267" i="4"/>
  <c r="F267" i="4"/>
  <c r="E267" i="4"/>
  <c r="N266" i="4"/>
  <c r="M266" i="4"/>
  <c r="N265" i="4"/>
  <c r="M265" i="4"/>
  <c r="N264" i="4"/>
  <c r="M264" i="4"/>
  <c r="Q263" i="4"/>
  <c r="O263" i="4"/>
  <c r="N263" i="4"/>
  <c r="M263" i="4"/>
  <c r="N262" i="4"/>
  <c r="M262" i="4"/>
  <c r="L262" i="4"/>
  <c r="K262" i="4"/>
  <c r="Q262" i="4" s="1"/>
  <c r="J262" i="4"/>
  <c r="I262" i="4"/>
  <c r="O262" i="4" s="1"/>
  <c r="H262" i="4"/>
  <c r="G262" i="4"/>
  <c r="F262" i="4"/>
  <c r="E262" i="4"/>
  <c r="N261" i="4"/>
  <c r="M261" i="4"/>
  <c r="N260" i="4"/>
  <c r="M260" i="4"/>
  <c r="N259" i="4"/>
  <c r="M259" i="4"/>
  <c r="N258" i="4"/>
  <c r="N257" i="4" s="1"/>
  <c r="M258" i="4"/>
  <c r="M257" i="4" s="1"/>
  <c r="L257" i="4"/>
  <c r="K257" i="4"/>
  <c r="J257" i="4"/>
  <c r="I257" i="4"/>
  <c r="H257" i="4"/>
  <c r="G257" i="4"/>
  <c r="F257" i="4"/>
  <c r="E257" i="4"/>
  <c r="Q256" i="4"/>
  <c r="O256" i="4"/>
  <c r="N256" i="4"/>
  <c r="M256" i="4"/>
  <c r="R255" i="4"/>
  <c r="Q255" i="4"/>
  <c r="P255" i="4"/>
  <c r="O255" i="4"/>
  <c r="N255" i="4"/>
  <c r="N254" i="4" s="1"/>
  <c r="M255" i="4"/>
  <c r="P254" i="4"/>
  <c r="M254" i="4"/>
  <c r="L254" i="4"/>
  <c r="R254" i="4" s="1"/>
  <c r="K254" i="4"/>
  <c r="Q254" i="4" s="1"/>
  <c r="J254" i="4"/>
  <c r="I254" i="4"/>
  <c r="O254" i="4" s="1"/>
  <c r="H254" i="4"/>
  <c r="G254" i="4"/>
  <c r="F254" i="4"/>
  <c r="E254" i="4"/>
  <c r="Q253" i="4"/>
  <c r="O253" i="4"/>
  <c r="N253" i="4"/>
  <c r="M253" i="4"/>
  <c r="N252" i="4"/>
  <c r="M252" i="4"/>
  <c r="Q251" i="4"/>
  <c r="N251" i="4"/>
  <c r="M251" i="4"/>
  <c r="L251" i="4"/>
  <c r="K251" i="4"/>
  <c r="J251" i="4"/>
  <c r="I251" i="4"/>
  <c r="O251" i="4" s="1"/>
  <c r="H251" i="4"/>
  <c r="G251" i="4"/>
  <c r="F251" i="4"/>
  <c r="E251" i="4"/>
  <c r="Q250" i="4"/>
  <c r="O250" i="4"/>
  <c r="N250" i="4"/>
  <c r="N249" i="4" s="1"/>
  <c r="M250" i="4"/>
  <c r="Q249" i="4"/>
  <c r="M249" i="4"/>
  <c r="L249" i="4"/>
  <c r="K249" i="4"/>
  <c r="J249" i="4"/>
  <c r="I249" i="4"/>
  <c r="O249" i="4" s="1"/>
  <c r="H249" i="4"/>
  <c r="G249" i="4"/>
  <c r="F249" i="4"/>
  <c r="E249" i="4"/>
  <c r="Q248" i="4"/>
  <c r="O248" i="4"/>
  <c r="N248" i="4"/>
  <c r="M248" i="4"/>
  <c r="Q247" i="4"/>
  <c r="O247" i="4"/>
  <c r="N247" i="4"/>
  <c r="M247" i="4"/>
  <c r="N246" i="4"/>
  <c r="M246" i="4"/>
  <c r="N245" i="4"/>
  <c r="M245" i="4"/>
  <c r="Q244" i="4"/>
  <c r="O244" i="4"/>
  <c r="N244" i="4"/>
  <c r="M244" i="4"/>
  <c r="N243" i="4"/>
  <c r="M243" i="4"/>
  <c r="N242" i="4"/>
  <c r="N241" i="4" s="1"/>
  <c r="M242" i="4"/>
  <c r="M241" i="4"/>
  <c r="L241" i="4"/>
  <c r="K241" i="4"/>
  <c r="J241" i="4"/>
  <c r="I241" i="4"/>
  <c r="O241" i="4" s="1"/>
  <c r="H241" i="4"/>
  <c r="G241" i="4"/>
  <c r="F241" i="4"/>
  <c r="E241" i="4"/>
  <c r="Q241" i="4" s="1"/>
  <c r="R240" i="4"/>
  <c r="Q240" i="4"/>
  <c r="P240" i="4"/>
  <c r="O240" i="4"/>
  <c r="N240" i="4"/>
  <c r="M240" i="4"/>
  <c r="Q239" i="4"/>
  <c r="O239" i="4"/>
  <c r="N239" i="4"/>
  <c r="M239" i="4"/>
  <c r="R238" i="4"/>
  <c r="Q238" i="4"/>
  <c r="P238" i="4"/>
  <c r="O238" i="4"/>
  <c r="N238" i="4"/>
  <c r="M238" i="4"/>
  <c r="R237" i="4"/>
  <c r="Q237" i="4"/>
  <c r="P237" i="4"/>
  <c r="O237" i="4"/>
  <c r="N237" i="4"/>
  <c r="M237" i="4"/>
  <c r="R236" i="4"/>
  <c r="Q236" i="4"/>
  <c r="P236" i="4"/>
  <c r="O236" i="4"/>
  <c r="N236" i="4"/>
  <c r="M236" i="4"/>
  <c r="R235" i="4"/>
  <c r="Q235" i="4"/>
  <c r="P235" i="4"/>
  <c r="O235" i="4"/>
  <c r="N235" i="4"/>
  <c r="M235" i="4"/>
  <c r="R234" i="4"/>
  <c r="Q234" i="4"/>
  <c r="P234" i="4"/>
  <c r="O234" i="4"/>
  <c r="N234" i="4"/>
  <c r="N231" i="4" s="1"/>
  <c r="M234" i="4"/>
  <c r="R233" i="4"/>
  <c r="Q233" i="4"/>
  <c r="P233" i="4"/>
  <c r="O233" i="4"/>
  <c r="N233" i="4"/>
  <c r="M233" i="4"/>
  <c r="Q232" i="4"/>
  <c r="O232" i="4"/>
  <c r="N232" i="4"/>
  <c r="M232" i="4"/>
  <c r="M231" i="4"/>
  <c r="L231" i="4"/>
  <c r="K231" i="4"/>
  <c r="Q231" i="4" s="1"/>
  <c r="J231" i="4"/>
  <c r="I231" i="4"/>
  <c r="O231" i="4" s="1"/>
  <c r="H231" i="4"/>
  <c r="G231" i="4"/>
  <c r="F231" i="4"/>
  <c r="R231" i="4" s="1"/>
  <c r="E231" i="4"/>
  <c r="Q230" i="4"/>
  <c r="O230" i="4"/>
  <c r="N230" i="4"/>
  <c r="M230" i="4"/>
  <c r="Q229" i="4"/>
  <c r="O229" i="4"/>
  <c r="N229" i="4"/>
  <c r="N226" i="4" s="1"/>
  <c r="M229" i="4"/>
  <c r="R228" i="4"/>
  <c r="Q228" i="4"/>
  <c r="P228" i="4"/>
  <c r="O228" i="4"/>
  <c r="N228" i="4"/>
  <c r="M228" i="4"/>
  <c r="Q227" i="4"/>
  <c r="O227" i="4"/>
  <c r="N227" i="4"/>
  <c r="M227" i="4"/>
  <c r="R226" i="4"/>
  <c r="M226" i="4"/>
  <c r="L226" i="4"/>
  <c r="K226" i="4"/>
  <c r="Q226" i="4" s="1"/>
  <c r="J226" i="4"/>
  <c r="I226" i="4"/>
  <c r="O226" i="4" s="1"/>
  <c r="H226" i="4"/>
  <c r="G226" i="4"/>
  <c r="F226" i="4"/>
  <c r="E226" i="4"/>
  <c r="L225" i="4"/>
  <c r="K225" i="4"/>
  <c r="Q225" i="4" s="1"/>
  <c r="I225" i="4"/>
  <c r="O225" i="4" s="1"/>
  <c r="H225" i="4"/>
  <c r="H224" i="4" s="1"/>
  <c r="G225" i="4"/>
  <c r="E225" i="4"/>
  <c r="K224" i="4"/>
  <c r="Q224" i="4" s="1"/>
  <c r="I224" i="4"/>
  <c r="O224" i="4" s="1"/>
  <c r="G224" i="4"/>
  <c r="G313" i="4" s="1"/>
  <c r="E224" i="4"/>
  <c r="N216" i="4"/>
  <c r="M216" i="4"/>
  <c r="N215" i="4"/>
  <c r="M215" i="4"/>
  <c r="N214" i="4"/>
  <c r="N213" i="4" s="1"/>
  <c r="M214" i="4"/>
  <c r="L214" i="4"/>
  <c r="K214" i="4"/>
  <c r="J214" i="4"/>
  <c r="J213" i="4" s="1"/>
  <c r="I214" i="4"/>
  <c r="H214" i="4"/>
  <c r="G214" i="4"/>
  <c r="F214" i="4"/>
  <c r="F213" i="4" s="1"/>
  <c r="E214" i="4"/>
  <c r="M213" i="4"/>
  <c r="L213" i="4"/>
  <c r="K213" i="4"/>
  <c r="I213" i="4"/>
  <c r="H213" i="4"/>
  <c r="G213" i="4"/>
  <c r="E213" i="4"/>
  <c r="N212" i="4"/>
  <c r="N211" i="4" s="1"/>
  <c r="M212" i="4"/>
  <c r="M211" i="4" s="1"/>
  <c r="L211" i="4"/>
  <c r="K211" i="4"/>
  <c r="J211" i="4"/>
  <c r="I211" i="4"/>
  <c r="H211" i="4"/>
  <c r="G211" i="4"/>
  <c r="F211" i="4"/>
  <c r="E211" i="4"/>
  <c r="N210" i="4"/>
  <c r="N209" i="4" s="1"/>
  <c r="M210" i="4"/>
  <c r="M209" i="4" s="1"/>
  <c r="L209" i="4"/>
  <c r="K209" i="4"/>
  <c r="J209" i="4"/>
  <c r="I209" i="4"/>
  <c r="H209" i="4"/>
  <c r="H193" i="4" s="1"/>
  <c r="H192" i="4" s="1"/>
  <c r="G209" i="4"/>
  <c r="F209" i="4"/>
  <c r="E209" i="4"/>
  <c r="N208" i="4"/>
  <c r="N207" i="4" s="1"/>
  <c r="M208" i="4"/>
  <c r="M207" i="4" s="1"/>
  <c r="L207" i="4"/>
  <c r="K207" i="4"/>
  <c r="J207" i="4"/>
  <c r="I207" i="4"/>
  <c r="H207" i="4"/>
  <c r="G207" i="4"/>
  <c r="F207" i="4"/>
  <c r="E207" i="4"/>
  <c r="N206" i="4"/>
  <c r="M206" i="4"/>
  <c r="N205" i="4"/>
  <c r="M205" i="4"/>
  <c r="N204" i="4"/>
  <c r="M204" i="4"/>
  <c r="Q203" i="4"/>
  <c r="O203" i="4"/>
  <c r="N203" i="4"/>
  <c r="M203" i="4"/>
  <c r="N202" i="4"/>
  <c r="M202" i="4"/>
  <c r="L202" i="4"/>
  <c r="K202" i="4"/>
  <c r="Q202" i="4" s="1"/>
  <c r="J202" i="4"/>
  <c r="I202" i="4"/>
  <c r="O202" i="4" s="1"/>
  <c r="H202" i="4"/>
  <c r="G202" i="4"/>
  <c r="F202" i="4"/>
  <c r="E202" i="4"/>
  <c r="N201" i="4"/>
  <c r="M201" i="4"/>
  <c r="N200" i="4"/>
  <c r="N82" i="4" s="1"/>
  <c r="M200" i="4"/>
  <c r="L200" i="4"/>
  <c r="K200" i="4"/>
  <c r="J200" i="4"/>
  <c r="I200" i="4"/>
  <c r="H200" i="4"/>
  <c r="G200" i="4"/>
  <c r="F200" i="4"/>
  <c r="E200" i="4"/>
  <c r="N199" i="4"/>
  <c r="M199" i="4"/>
  <c r="N198" i="4"/>
  <c r="N194" i="4" s="1"/>
  <c r="M198" i="4"/>
  <c r="N197" i="4"/>
  <c r="M197" i="4"/>
  <c r="Q196" i="4"/>
  <c r="O196" i="4"/>
  <c r="N196" i="4"/>
  <c r="M196" i="4"/>
  <c r="Q195" i="4"/>
  <c r="O195" i="4"/>
  <c r="N195" i="4"/>
  <c r="M195" i="4"/>
  <c r="Q194" i="4"/>
  <c r="M194" i="4"/>
  <c r="L194" i="4"/>
  <c r="K194" i="4"/>
  <c r="J194" i="4"/>
  <c r="I194" i="4"/>
  <c r="O194" i="4" s="1"/>
  <c r="H194" i="4"/>
  <c r="G194" i="4"/>
  <c r="F194" i="4"/>
  <c r="E194" i="4"/>
  <c r="Q193" i="4"/>
  <c r="K193" i="4"/>
  <c r="I193" i="4"/>
  <c r="O193" i="4" s="1"/>
  <c r="G193" i="4"/>
  <c r="E193" i="4"/>
  <c r="K192" i="4"/>
  <c r="Q192" i="4" s="1"/>
  <c r="I192" i="4"/>
  <c r="G192" i="4"/>
  <c r="E192" i="4"/>
  <c r="N190" i="4"/>
  <c r="M190" i="4"/>
  <c r="N189" i="4"/>
  <c r="N182" i="4" s="1"/>
  <c r="M189" i="4"/>
  <c r="L189" i="4"/>
  <c r="K189" i="4"/>
  <c r="J189" i="4"/>
  <c r="J182" i="4" s="1"/>
  <c r="J132" i="4" s="1"/>
  <c r="I189" i="4"/>
  <c r="H189" i="4"/>
  <c r="G189" i="4"/>
  <c r="F189" i="4"/>
  <c r="F182" i="4" s="1"/>
  <c r="F132" i="4" s="1"/>
  <c r="E189" i="4"/>
  <c r="Q188" i="4"/>
  <c r="N188" i="4"/>
  <c r="M188" i="4"/>
  <c r="Q187" i="4"/>
  <c r="O187" i="4"/>
  <c r="N187" i="4"/>
  <c r="M187" i="4"/>
  <c r="Q186" i="4"/>
  <c r="O186" i="4"/>
  <c r="N186" i="4"/>
  <c r="M186" i="4"/>
  <c r="Q185" i="4"/>
  <c r="O185" i="4"/>
  <c r="N185" i="4"/>
  <c r="M185" i="4"/>
  <c r="M183" i="4" s="1"/>
  <c r="M182" i="4" s="1"/>
  <c r="N184" i="4"/>
  <c r="M184" i="4"/>
  <c r="O183" i="4"/>
  <c r="N183" i="4"/>
  <c r="L183" i="4"/>
  <c r="K183" i="4"/>
  <c r="Q183" i="4" s="1"/>
  <c r="J183" i="4"/>
  <c r="I183" i="4"/>
  <c r="H183" i="4"/>
  <c r="G183" i="4"/>
  <c r="F183" i="4"/>
  <c r="E183" i="4"/>
  <c r="O182" i="4"/>
  <c r="L182" i="4"/>
  <c r="I182" i="4"/>
  <c r="H182" i="4"/>
  <c r="G182" i="4"/>
  <c r="E182" i="4"/>
  <c r="R181" i="4"/>
  <c r="Q181" i="4"/>
  <c r="P181" i="4"/>
  <c r="O181" i="4"/>
  <c r="N181" i="4"/>
  <c r="M181" i="4"/>
  <c r="N180" i="4"/>
  <c r="M180" i="4"/>
  <c r="N179" i="4"/>
  <c r="M179" i="4"/>
  <c r="M178" i="4" s="1"/>
  <c r="L179" i="4"/>
  <c r="R179" i="4" s="1"/>
  <c r="K179" i="4"/>
  <c r="J179" i="4"/>
  <c r="P179" i="4" s="1"/>
  <c r="I179" i="4"/>
  <c r="H179" i="4"/>
  <c r="G179" i="4"/>
  <c r="F179" i="4"/>
  <c r="E179" i="4"/>
  <c r="E178" i="4" s="1"/>
  <c r="N178" i="4"/>
  <c r="L178" i="4"/>
  <c r="R178" i="4" s="1"/>
  <c r="K178" i="4"/>
  <c r="Q178" i="4" s="1"/>
  <c r="J178" i="4"/>
  <c r="P178" i="4" s="1"/>
  <c r="H178" i="4"/>
  <c r="G178" i="4"/>
  <c r="F178" i="4"/>
  <c r="R177" i="4"/>
  <c r="Q177" i="4"/>
  <c r="P177" i="4"/>
  <c r="O177" i="4"/>
  <c r="N177" i="4"/>
  <c r="M177" i="4"/>
  <c r="M176" i="4" s="1"/>
  <c r="O176" i="4"/>
  <c r="N176" i="4"/>
  <c r="L176" i="4"/>
  <c r="R176" i="4" s="1"/>
  <c r="K176" i="4"/>
  <c r="Q176" i="4" s="1"/>
  <c r="J176" i="4"/>
  <c r="P176" i="4" s="1"/>
  <c r="I176" i="4"/>
  <c r="H176" i="4"/>
  <c r="G176" i="4"/>
  <c r="F176" i="4"/>
  <c r="E176" i="4"/>
  <c r="N175" i="4"/>
  <c r="M175" i="4"/>
  <c r="N174" i="4"/>
  <c r="M174" i="4"/>
  <c r="N173" i="4"/>
  <c r="M173" i="4"/>
  <c r="L173" i="4"/>
  <c r="K173" i="4"/>
  <c r="J173" i="4"/>
  <c r="I173" i="4"/>
  <c r="H173" i="4"/>
  <c r="G173" i="4"/>
  <c r="F173" i="4"/>
  <c r="E173" i="4"/>
  <c r="Q172" i="4"/>
  <c r="O172" i="4"/>
  <c r="N172" i="4"/>
  <c r="M172" i="4"/>
  <c r="N171" i="4"/>
  <c r="M171" i="4"/>
  <c r="L171" i="4"/>
  <c r="K171" i="4"/>
  <c r="J171" i="4"/>
  <c r="I171" i="4"/>
  <c r="H171" i="4"/>
  <c r="G171" i="4"/>
  <c r="F171" i="4"/>
  <c r="E171" i="4"/>
  <c r="E157" i="4" s="1"/>
  <c r="R170" i="4"/>
  <c r="Q170" i="4"/>
  <c r="P170" i="4"/>
  <c r="O170" i="4"/>
  <c r="N170" i="4"/>
  <c r="M170" i="4"/>
  <c r="Q169" i="4"/>
  <c r="O169" i="4"/>
  <c r="N169" i="4"/>
  <c r="M169" i="4"/>
  <c r="Q168" i="4"/>
  <c r="O168" i="4"/>
  <c r="N168" i="4"/>
  <c r="M168" i="4"/>
  <c r="N167" i="4"/>
  <c r="M167" i="4"/>
  <c r="Q166" i="4"/>
  <c r="O166" i="4"/>
  <c r="N166" i="4"/>
  <c r="M166" i="4"/>
  <c r="M165" i="4" s="1"/>
  <c r="O165" i="4"/>
  <c r="N165" i="4"/>
  <c r="L165" i="4"/>
  <c r="R165" i="4" s="1"/>
  <c r="K165" i="4"/>
  <c r="Q165" i="4" s="1"/>
  <c r="J165" i="4"/>
  <c r="P165" i="4" s="1"/>
  <c r="I165" i="4"/>
  <c r="H165" i="4"/>
  <c r="G165" i="4"/>
  <c r="F165" i="4"/>
  <c r="E165" i="4"/>
  <c r="Q164" i="4"/>
  <c r="O164" i="4"/>
  <c r="N164" i="4"/>
  <c r="M164" i="4"/>
  <c r="N163" i="4"/>
  <c r="M163" i="4"/>
  <c r="N162" i="4"/>
  <c r="M162" i="4"/>
  <c r="N161" i="4"/>
  <c r="M161" i="4"/>
  <c r="Q160" i="4"/>
  <c r="O160" i="4"/>
  <c r="N160" i="4"/>
  <c r="M160" i="4"/>
  <c r="M158" i="4" s="1"/>
  <c r="M157" i="4" s="1"/>
  <c r="N159" i="4"/>
  <c r="M159" i="4"/>
  <c r="O158" i="4"/>
  <c r="N158" i="4"/>
  <c r="L158" i="4"/>
  <c r="K158" i="4"/>
  <c r="J158" i="4"/>
  <c r="I158" i="4"/>
  <c r="H158" i="4"/>
  <c r="G158" i="4"/>
  <c r="F158" i="4"/>
  <c r="E158" i="4"/>
  <c r="N157" i="4"/>
  <c r="L157" i="4"/>
  <c r="R157" i="4" s="1"/>
  <c r="J157" i="4"/>
  <c r="P157" i="4" s="1"/>
  <c r="H157" i="4"/>
  <c r="F157" i="4"/>
  <c r="Q156" i="4"/>
  <c r="O156" i="4"/>
  <c r="N156" i="4"/>
  <c r="M156" i="4"/>
  <c r="N155" i="4"/>
  <c r="M155" i="4"/>
  <c r="L155" i="4"/>
  <c r="K155" i="4"/>
  <c r="J155" i="4"/>
  <c r="I155" i="4"/>
  <c r="H155" i="4"/>
  <c r="G155" i="4"/>
  <c r="F155" i="4"/>
  <c r="E155" i="4"/>
  <c r="Q154" i="4"/>
  <c r="O154" i="4"/>
  <c r="N154" i="4"/>
  <c r="M154" i="4"/>
  <c r="M153" i="4" s="1"/>
  <c r="M50" i="4" s="1"/>
  <c r="N153" i="4"/>
  <c r="L153" i="4"/>
  <c r="K153" i="4"/>
  <c r="Q153" i="4" s="1"/>
  <c r="J153" i="4"/>
  <c r="I153" i="4"/>
  <c r="H153" i="4"/>
  <c r="G153" i="4"/>
  <c r="F153" i="4"/>
  <c r="E153" i="4"/>
  <c r="N152" i="4"/>
  <c r="N151" i="4" s="1"/>
  <c r="M152" i="4"/>
  <c r="M151" i="4"/>
  <c r="L151" i="4"/>
  <c r="K151" i="4"/>
  <c r="J151" i="4"/>
  <c r="I151" i="4"/>
  <c r="H151" i="4"/>
  <c r="G151" i="4"/>
  <c r="F151" i="4"/>
  <c r="E151" i="4"/>
  <c r="Q150" i="4"/>
  <c r="O150" i="4"/>
  <c r="N150" i="4"/>
  <c r="M150" i="4"/>
  <c r="Q149" i="4"/>
  <c r="O149" i="4"/>
  <c r="N149" i="4"/>
  <c r="M149" i="4"/>
  <c r="Q148" i="4"/>
  <c r="O148" i="4"/>
  <c r="N148" i="4"/>
  <c r="M148" i="4"/>
  <c r="M147" i="4" s="1"/>
  <c r="M48" i="4" s="1"/>
  <c r="N147" i="4"/>
  <c r="L147" i="4"/>
  <c r="K147" i="4"/>
  <c r="Q147" i="4" s="1"/>
  <c r="J147" i="4"/>
  <c r="I147" i="4"/>
  <c r="H147" i="4"/>
  <c r="G147" i="4"/>
  <c r="F147" i="4"/>
  <c r="E147" i="4"/>
  <c r="N146" i="4"/>
  <c r="M146" i="4"/>
  <c r="Q145" i="4"/>
  <c r="N145" i="4"/>
  <c r="N142" i="4" s="1"/>
  <c r="M145" i="4"/>
  <c r="Q144" i="4"/>
  <c r="N144" i="4"/>
  <c r="M144" i="4"/>
  <c r="Q143" i="4"/>
  <c r="O143" i="4"/>
  <c r="N143" i="4"/>
  <c r="M143" i="4"/>
  <c r="M142" i="4" s="1"/>
  <c r="M47" i="4" s="1"/>
  <c r="L142" i="4"/>
  <c r="K142" i="4"/>
  <c r="J142" i="4"/>
  <c r="I142" i="4"/>
  <c r="H142" i="4"/>
  <c r="G142" i="4"/>
  <c r="F142" i="4"/>
  <c r="E142" i="4"/>
  <c r="Q141" i="4"/>
  <c r="O141" i="4"/>
  <c r="N141" i="4"/>
  <c r="M141" i="4"/>
  <c r="M140" i="4" s="1"/>
  <c r="M46" i="4" s="1"/>
  <c r="N140" i="4"/>
  <c r="L140" i="4"/>
  <c r="K140" i="4"/>
  <c r="Q140" i="4" s="1"/>
  <c r="J140" i="4"/>
  <c r="I140" i="4"/>
  <c r="H140" i="4"/>
  <c r="G140" i="4"/>
  <c r="F140" i="4"/>
  <c r="E140" i="4"/>
  <c r="N139" i="4"/>
  <c r="N138" i="4" s="1"/>
  <c r="N133" i="4" s="1"/>
  <c r="N132" i="4" s="1"/>
  <c r="M139" i="4"/>
  <c r="M138" i="4"/>
  <c r="L138" i="4"/>
  <c r="K138" i="4"/>
  <c r="J138" i="4"/>
  <c r="I138" i="4"/>
  <c r="H138" i="4"/>
  <c r="G138" i="4"/>
  <c r="F138" i="4"/>
  <c r="E138" i="4"/>
  <c r="N137" i="4"/>
  <c r="M137" i="4"/>
  <c r="N136" i="4"/>
  <c r="M136" i="4"/>
  <c r="Q135" i="4"/>
  <c r="O135" i="4"/>
  <c r="N135" i="4"/>
  <c r="M135" i="4"/>
  <c r="M134" i="4" s="1"/>
  <c r="M133" i="4" s="1"/>
  <c r="M132" i="4" s="1"/>
  <c r="N134" i="4"/>
  <c r="L134" i="4"/>
  <c r="K134" i="4"/>
  <c r="Q134" i="4" s="1"/>
  <c r="J134" i="4"/>
  <c r="I134" i="4"/>
  <c r="I133" i="4" s="1"/>
  <c r="H134" i="4"/>
  <c r="G134" i="4"/>
  <c r="F134" i="4"/>
  <c r="E134" i="4"/>
  <c r="E133" i="4" s="1"/>
  <c r="E132" i="4" s="1"/>
  <c r="E217" i="4" s="1"/>
  <c r="L133" i="4"/>
  <c r="K133" i="4"/>
  <c r="J133" i="4"/>
  <c r="H133" i="4"/>
  <c r="G133" i="4"/>
  <c r="F133" i="4"/>
  <c r="L132" i="4"/>
  <c r="H132" i="4"/>
  <c r="Q123" i="4"/>
  <c r="O123" i="4"/>
  <c r="M123" i="4"/>
  <c r="Q122" i="4"/>
  <c r="O122" i="4"/>
  <c r="M122" i="4"/>
  <c r="L122" i="4"/>
  <c r="K122" i="4"/>
  <c r="J122" i="4"/>
  <c r="I122" i="4"/>
  <c r="H122" i="4"/>
  <c r="G122" i="4"/>
  <c r="F122" i="4"/>
  <c r="E122" i="4"/>
  <c r="Q121" i="4"/>
  <c r="O121" i="4"/>
  <c r="M121" i="4"/>
  <c r="L121" i="4"/>
  <c r="K121" i="4"/>
  <c r="I121" i="4"/>
  <c r="H121" i="4"/>
  <c r="H120" i="4" s="1"/>
  <c r="G121" i="4"/>
  <c r="E121" i="4"/>
  <c r="Q120" i="4"/>
  <c r="O120" i="4"/>
  <c r="M120" i="4"/>
  <c r="L120" i="4"/>
  <c r="K120" i="4"/>
  <c r="I120" i="4"/>
  <c r="G120" i="4"/>
  <c r="E120" i="4"/>
  <c r="Q119" i="4"/>
  <c r="O119" i="4"/>
  <c r="N119" i="4"/>
  <c r="L119" i="4"/>
  <c r="K119" i="4"/>
  <c r="J119" i="4"/>
  <c r="I119" i="4"/>
  <c r="H119" i="4"/>
  <c r="G119" i="4"/>
  <c r="F119" i="4"/>
  <c r="E119" i="4"/>
  <c r="Q118" i="4"/>
  <c r="O118" i="4"/>
  <c r="N118" i="4"/>
  <c r="L118" i="4"/>
  <c r="L117" i="4" s="1"/>
  <c r="L116" i="4" s="1"/>
  <c r="K118" i="4"/>
  <c r="J118" i="4"/>
  <c r="I118" i="4"/>
  <c r="H118" i="4"/>
  <c r="H117" i="4" s="1"/>
  <c r="H116" i="4" s="1"/>
  <c r="G118" i="4"/>
  <c r="F118" i="4"/>
  <c r="E118" i="4"/>
  <c r="Q117" i="4"/>
  <c r="O117" i="4"/>
  <c r="N117" i="4"/>
  <c r="K117" i="4"/>
  <c r="J117" i="4"/>
  <c r="I117" i="4"/>
  <c r="G117" i="4"/>
  <c r="F117" i="4"/>
  <c r="E117" i="4"/>
  <c r="Q116" i="4"/>
  <c r="O116" i="4"/>
  <c r="K116" i="4"/>
  <c r="I116" i="4"/>
  <c r="G116" i="4"/>
  <c r="E116" i="4"/>
  <c r="Q115" i="4"/>
  <c r="O115" i="4"/>
  <c r="N115" i="4"/>
  <c r="M115" i="4"/>
  <c r="L115" i="4"/>
  <c r="K115" i="4"/>
  <c r="J115" i="4"/>
  <c r="I115" i="4"/>
  <c r="H115" i="4"/>
  <c r="G115" i="4"/>
  <c r="F115" i="4"/>
  <c r="E115" i="4"/>
  <c r="O114" i="4"/>
  <c r="N114" i="4"/>
  <c r="M114" i="4"/>
  <c r="L114" i="4"/>
  <c r="J114" i="4"/>
  <c r="I114" i="4"/>
  <c r="H114" i="4"/>
  <c r="H113" i="4" s="1"/>
  <c r="F114" i="4"/>
  <c r="E114" i="4"/>
  <c r="O113" i="4"/>
  <c r="N113" i="4"/>
  <c r="M113" i="4"/>
  <c r="L113" i="4"/>
  <c r="J113" i="4"/>
  <c r="I113" i="4"/>
  <c r="F113" i="4"/>
  <c r="E113" i="4"/>
  <c r="N112" i="4"/>
  <c r="M112" i="4"/>
  <c r="L112" i="4"/>
  <c r="K112" i="4"/>
  <c r="J112" i="4"/>
  <c r="I112" i="4"/>
  <c r="H112" i="4"/>
  <c r="G112" i="4"/>
  <c r="F112" i="4"/>
  <c r="E112" i="4"/>
  <c r="M111" i="4"/>
  <c r="L111" i="4"/>
  <c r="L110" i="4" s="1"/>
  <c r="L109" i="4" s="1"/>
  <c r="K111" i="4"/>
  <c r="K110" i="4" s="1"/>
  <c r="J111" i="4"/>
  <c r="I111" i="4"/>
  <c r="H111" i="4"/>
  <c r="H110" i="4" s="1"/>
  <c r="G111" i="4"/>
  <c r="G110" i="4" s="1"/>
  <c r="F111" i="4"/>
  <c r="E111" i="4"/>
  <c r="M110" i="4"/>
  <c r="J110" i="4"/>
  <c r="I110" i="4"/>
  <c r="F110" i="4"/>
  <c r="F109" i="4" s="1"/>
  <c r="E110" i="4"/>
  <c r="M109" i="4"/>
  <c r="J109" i="4"/>
  <c r="I109" i="4"/>
  <c r="O109" i="4" s="1"/>
  <c r="E109" i="4"/>
  <c r="N108" i="4"/>
  <c r="M108" i="4"/>
  <c r="L108" i="4"/>
  <c r="K108" i="4"/>
  <c r="J108" i="4"/>
  <c r="I108" i="4"/>
  <c r="H108" i="4"/>
  <c r="G108" i="4"/>
  <c r="F108" i="4"/>
  <c r="E108" i="4"/>
  <c r="N107" i="4"/>
  <c r="N106" i="4" s="1"/>
  <c r="M107" i="4"/>
  <c r="M106" i="4" s="1"/>
  <c r="M102" i="4" s="1"/>
  <c r="L107" i="4"/>
  <c r="K107" i="4"/>
  <c r="J107" i="4"/>
  <c r="J106" i="4" s="1"/>
  <c r="I107" i="4"/>
  <c r="I106" i="4" s="1"/>
  <c r="I102" i="4" s="1"/>
  <c r="H107" i="4"/>
  <c r="G107" i="4"/>
  <c r="F107" i="4"/>
  <c r="F106" i="4" s="1"/>
  <c r="E107" i="4"/>
  <c r="E106" i="4" s="1"/>
  <c r="E102" i="4" s="1"/>
  <c r="E101" i="4" s="1"/>
  <c r="L106" i="4"/>
  <c r="K106" i="4"/>
  <c r="H106" i="4"/>
  <c r="G106" i="4"/>
  <c r="Q105" i="4"/>
  <c r="O105" i="4"/>
  <c r="N105" i="4"/>
  <c r="M105" i="4"/>
  <c r="L105" i="4"/>
  <c r="L103" i="4" s="1"/>
  <c r="L102" i="4" s="1"/>
  <c r="K105" i="4"/>
  <c r="J105" i="4"/>
  <c r="I105" i="4"/>
  <c r="H105" i="4"/>
  <c r="H103" i="4" s="1"/>
  <c r="H102" i="4" s="1"/>
  <c r="G105" i="4"/>
  <c r="F105" i="4"/>
  <c r="E105" i="4"/>
  <c r="N104" i="4"/>
  <c r="N103" i="4" s="1"/>
  <c r="N102" i="4" s="1"/>
  <c r="M104" i="4"/>
  <c r="L104" i="4"/>
  <c r="K104" i="4"/>
  <c r="J104" i="4"/>
  <c r="J103" i="4" s="1"/>
  <c r="J102" i="4" s="1"/>
  <c r="I104" i="4"/>
  <c r="H104" i="4"/>
  <c r="G104" i="4"/>
  <c r="F104" i="4"/>
  <c r="E104" i="4"/>
  <c r="M103" i="4"/>
  <c r="K103" i="4"/>
  <c r="Q103" i="4" s="1"/>
  <c r="I103" i="4"/>
  <c r="O103" i="4" s="1"/>
  <c r="G103" i="4"/>
  <c r="F103" i="4"/>
  <c r="F102" i="4" s="1"/>
  <c r="E103" i="4"/>
  <c r="K102" i="4"/>
  <c r="Q102" i="4" s="1"/>
  <c r="G102" i="4"/>
  <c r="N98" i="4"/>
  <c r="M98" i="4"/>
  <c r="L98" i="4"/>
  <c r="L97" i="4" s="1"/>
  <c r="K98" i="4"/>
  <c r="J98" i="4"/>
  <c r="I98" i="4"/>
  <c r="H98" i="4"/>
  <c r="H97" i="4" s="1"/>
  <c r="G98" i="4"/>
  <c r="F98" i="4"/>
  <c r="E98" i="4"/>
  <c r="N97" i="4"/>
  <c r="M97" i="4"/>
  <c r="K97" i="4"/>
  <c r="J97" i="4"/>
  <c r="I97" i="4"/>
  <c r="G97" i="4"/>
  <c r="F97" i="4"/>
  <c r="E97" i="4"/>
  <c r="M96" i="4"/>
  <c r="L96" i="4"/>
  <c r="K96" i="4"/>
  <c r="J96" i="4"/>
  <c r="I96" i="4"/>
  <c r="H96" i="4"/>
  <c r="G96" i="4"/>
  <c r="F96" i="4"/>
  <c r="E96" i="4"/>
  <c r="R95" i="4"/>
  <c r="N95" i="4"/>
  <c r="M95" i="4"/>
  <c r="L95" i="4"/>
  <c r="K95" i="4"/>
  <c r="Q95" i="4" s="1"/>
  <c r="J95" i="4"/>
  <c r="I95" i="4"/>
  <c r="O95" i="4" s="1"/>
  <c r="H95" i="4"/>
  <c r="G95" i="4"/>
  <c r="F95" i="4"/>
  <c r="E95" i="4"/>
  <c r="M94" i="4"/>
  <c r="L94" i="4"/>
  <c r="L89" i="4" s="1"/>
  <c r="K94" i="4"/>
  <c r="J94" i="4"/>
  <c r="I94" i="4"/>
  <c r="H94" i="4"/>
  <c r="G94" i="4"/>
  <c r="F94" i="4"/>
  <c r="E94" i="4"/>
  <c r="N93" i="4"/>
  <c r="M93" i="4"/>
  <c r="L93" i="4"/>
  <c r="K93" i="4"/>
  <c r="J93" i="4"/>
  <c r="I93" i="4"/>
  <c r="H93" i="4"/>
  <c r="G93" i="4"/>
  <c r="F93" i="4"/>
  <c r="E93" i="4"/>
  <c r="N92" i="4"/>
  <c r="L92" i="4"/>
  <c r="K92" i="4"/>
  <c r="Q92" i="4" s="1"/>
  <c r="J92" i="4"/>
  <c r="I92" i="4"/>
  <c r="O92" i="4" s="1"/>
  <c r="H92" i="4"/>
  <c r="G92" i="4"/>
  <c r="F92" i="4"/>
  <c r="E92" i="4"/>
  <c r="N91" i="4"/>
  <c r="M91" i="4"/>
  <c r="L91" i="4"/>
  <c r="K91" i="4"/>
  <c r="J91" i="4"/>
  <c r="I91" i="4"/>
  <c r="H91" i="4"/>
  <c r="G91" i="4"/>
  <c r="F91" i="4"/>
  <c r="E91" i="4"/>
  <c r="N90" i="4"/>
  <c r="M90" i="4"/>
  <c r="L90" i="4"/>
  <c r="K90" i="4"/>
  <c r="Q90" i="4" s="1"/>
  <c r="J90" i="4"/>
  <c r="I90" i="4"/>
  <c r="O90" i="4" s="1"/>
  <c r="H90" i="4"/>
  <c r="G90" i="4"/>
  <c r="F90" i="4"/>
  <c r="E90" i="4"/>
  <c r="K89" i="4"/>
  <c r="Q89" i="4" s="1"/>
  <c r="I89" i="4"/>
  <c r="O89" i="4" s="1"/>
  <c r="H89" i="4"/>
  <c r="G89" i="4"/>
  <c r="E89" i="4"/>
  <c r="N88" i="4"/>
  <c r="N87" i="4" s="1"/>
  <c r="M88" i="4"/>
  <c r="L88" i="4"/>
  <c r="K88" i="4"/>
  <c r="J88" i="4"/>
  <c r="J87" i="4" s="1"/>
  <c r="I88" i="4"/>
  <c r="H88" i="4"/>
  <c r="G88" i="4"/>
  <c r="F88" i="4"/>
  <c r="F87" i="4" s="1"/>
  <c r="E88" i="4"/>
  <c r="M87" i="4"/>
  <c r="L87" i="4"/>
  <c r="K87" i="4"/>
  <c r="I87" i="4"/>
  <c r="H87" i="4"/>
  <c r="G87" i="4"/>
  <c r="E87" i="4"/>
  <c r="N86" i="4"/>
  <c r="M86" i="4"/>
  <c r="L86" i="4"/>
  <c r="K86" i="4"/>
  <c r="J86" i="4"/>
  <c r="I86" i="4"/>
  <c r="H86" i="4"/>
  <c r="G86" i="4"/>
  <c r="F86" i="4"/>
  <c r="E86" i="4"/>
  <c r="N85" i="4"/>
  <c r="M85" i="4"/>
  <c r="L85" i="4"/>
  <c r="L80" i="4" s="1"/>
  <c r="L79" i="4" s="1"/>
  <c r="K85" i="4"/>
  <c r="J85" i="4"/>
  <c r="I85" i="4"/>
  <c r="H85" i="4"/>
  <c r="G85" i="4"/>
  <c r="F85" i="4"/>
  <c r="E85" i="4"/>
  <c r="N84" i="4"/>
  <c r="M84" i="4"/>
  <c r="L84" i="4"/>
  <c r="K84" i="4"/>
  <c r="J84" i="4"/>
  <c r="I84" i="4"/>
  <c r="H84" i="4"/>
  <c r="G84" i="4"/>
  <c r="F84" i="4"/>
  <c r="E84" i="4"/>
  <c r="N83" i="4"/>
  <c r="M83" i="4"/>
  <c r="L83" i="4"/>
  <c r="K83" i="4"/>
  <c r="Q83" i="4" s="1"/>
  <c r="J83" i="4"/>
  <c r="I83" i="4"/>
  <c r="O83" i="4" s="1"/>
  <c r="H83" i="4"/>
  <c r="G83" i="4"/>
  <c r="F83" i="4"/>
  <c r="E83" i="4"/>
  <c r="M82" i="4"/>
  <c r="L82" i="4"/>
  <c r="K82" i="4"/>
  <c r="I82" i="4"/>
  <c r="H82" i="4"/>
  <c r="H80" i="4" s="1"/>
  <c r="H79" i="4" s="1"/>
  <c r="G82" i="4"/>
  <c r="E82" i="4"/>
  <c r="Q81" i="4"/>
  <c r="M81" i="4"/>
  <c r="L81" i="4"/>
  <c r="K81" i="4"/>
  <c r="J81" i="4"/>
  <c r="I81" i="4"/>
  <c r="O81" i="4" s="1"/>
  <c r="H81" i="4"/>
  <c r="G81" i="4"/>
  <c r="F81" i="4"/>
  <c r="E81" i="4"/>
  <c r="Q80" i="4"/>
  <c r="M80" i="4"/>
  <c r="K80" i="4"/>
  <c r="I80" i="4"/>
  <c r="O80" i="4" s="1"/>
  <c r="G80" i="4"/>
  <c r="E80" i="4"/>
  <c r="K79" i="4"/>
  <c r="Q79" i="4" s="1"/>
  <c r="I79" i="4"/>
  <c r="O79" i="4" s="1"/>
  <c r="G79" i="4"/>
  <c r="E79" i="4"/>
  <c r="Q77" i="4"/>
  <c r="M77" i="4"/>
  <c r="L77" i="4"/>
  <c r="K77" i="4"/>
  <c r="J77" i="4"/>
  <c r="I77" i="4"/>
  <c r="O77" i="4" s="1"/>
  <c r="H77" i="4"/>
  <c r="G77" i="4"/>
  <c r="F77" i="4"/>
  <c r="E77" i="4"/>
  <c r="N76" i="4"/>
  <c r="M76" i="4"/>
  <c r="L76" i="4"/>
  <c r="K76" i="4"/>
  <c r="J76" i="4"/>
  <c r="I76" i="4"/>
  <c r="H76" i="4"/>
  <c r="G76" i="4"/>
  <c r="F76" i="4"/>
  <c r="E76" i="4"/>
  <c r="N75" i="4"/>
  <c r="N74" i="4" s="1"/>
  <c r="M75" i="4"/>
  <c r="L75" i="4"/>
  <c r="K75" i="4"/>
  <c r="Q75" i="4" s="1"/>
  <c r="J75" i="4"/>
  <c r="J74" i="4" s="1"/>
  <c r="I75" i="4"/>
  <c r="O75" i="4" s="1"/>
  <c r="H75" i="4"/>
  <c r="G75" i="4"/>
  <c r="F75" i="4"/>
  <c r="F74" i="4" s="1"/>
  <c r="E75" i="4"/>
  <c r="M74" i="4"/>
  <c r="L74" i="4"/>
  <c r="K74" i="4"/>
  <c r="Q74" i="4" s="1"/>
  <c r="I74" i="4"/>
  <c r="O74" i="4" s="1"/>
  <c r="H74" i="4"/>
  <c r="G74" i="4"/>
  <c r="E74" i="4"/>
  <c r="N73" i="4"/>
  <c r="M73" i="4"/>
  <c r="L73" i="4"/>
  <c r="K73" i="4"/>
  <c r="Q73" i="4" s="1"/>
  <c r="J73" i="4"/>
  <c r="I73" i="4"/>
  <c r="O73" i="4" s="1"/>
  <c r="H73" i="4"/>
  <c r="G73" i="4"/>
  <c r="F73" i="4"/>
  <c r="E73" i="4"/>
  <c r="N72" i="4"/>
  <c r="M72" i="4"/>
  <c r="L72" i="4"/>
  <c r="K72" i="4"/>
  <c r="Q72" i="4" s="1"/>
  <c r="J72" i="4"/>
  <c r="I72" i="4"/>
  <c r="O72" i="4" s="1"/>
  <c r="H72" i="4"/>
  <c r="G72" i="4"/>
  <c r="F72" i="4"/>
  <c r="E72" i="4"/>
  <c r="N71" i="4"/>
  <c r="L71" i="4"/>
  <c r="K71" i="4"/>
  <c r="J71" i="4"/>
  <c r="I71" i="4"/>
  <c r="H71" i="4"/>
  <c r="G71" i="4"/>
  <c r="F71" i="4"/>
  <c r="E71" i="4"/>
  <c r="P70" i="4"/>
  <c r="N70" i="4"/>
  <c r="M70" i="4"/>
  <c r="L70" i="4"/>
  <c r="R70" i="4" s="1"/>
  <c r="K70" i="4"/>
  <c r="J70" i="4"/>
  <c r="I70" i="4"/>
  <c r="H70" i="4"/>
  <c r="G70" i="4"/>
  <c r="F70" i="4"/>
  <c r="E70" i="4"/>
  <c r="N69" i="4"/>
  <c r="M69" i="4"/>
  <c r="L69" i="4"/>
  <c r="K69" i="4"/>
  <c r="Q69" i="4" s="1"/>
  <c r="J69" i="4"/>
  <c r="I69" i="4"/>
  <c r="O69" i="4" s="1"/>
  <c r="H69" i="4"/>
  <c r="G69" i="4"/>
  <c r="F69" i="4"/>
  <c r="E69" i="4"/>
  <c r="N68" i="4"/>
  <c r="M68" i="4"/>
  <c r="L68" i="4"/>
  <c r="K68" i="4"/>
  <c r="Q68" i="4" s="1"/>
  <c r="J68" i="4"/>
  <c r="I68" i="4"/>
  <c r="O68" i="4" s="1"/>
  <c r="H68" i="4"/>
  <c r="G68" i="4"/>
  <c r="F68" i="4"/>
  <c r="E68" i="4"/>
  <c r="N67" i="4"/>
  <c r="M67" i="4"/>
  <c r="L67" i="4"/>
  <c r="K67" i="4"/>
  <c r="Q67" i="4" s="1"/>
  <c r="J67" i="4"/>
  <c r="I67" i="4"/>
  <c r="O67" i="4" s="1"/>
  <c r="H67" i="4"/>
  <c r="G67" i="4"/>
  <c r="F67" i="4"/>
  <c r="E67" i="4"/>
  <c r="P66" i="4"/>
  <c r="O66" i="4"/>
  <c r="N66" i="4"/>
  <c r="M66" i="4"/>
  <c r="L66" i="4"/>
  <c r="R66" i="4" s="1"/>
  <c r="K66" i="4"/>
  <c r="Q66" i="4" s="1"/>
  <c r="J66" i="4"/>
  <c r="I66" i="4"/>
  <c r="H66" i="4"/>
  <c r="G66" i="4"/>
  <c r="F66" i="4"/>
  <c r="E66" i="4"/>
  <c r="N65" i="4"/>
  <c r="N64" i="4" s="1"/>
  <c r="M65" i="4"/>
  <c r="L65" i="4"/>
  <c r="K65" i="4"/>
  <c r="J65" i="4"/>
  <c r="P65" i="4" s="1"/>
  <c r="I65" i="4"/>
  <c r="O65" i="4" s="1"/>
  <c r="H65" i="4"/>
  <c r="G65" i="4"/>
  <c r="F65" i="4"/>
  <c r="F64" i="4" s="1"/>
  <c r="E65" i="4"/>
  <c r="E64" i="4" s="1"/>
  <c r="E63" i="4" s="1"/>
  <c r="L64" i="4"/>
  <c r="R64" i="4" s="1"/>
  <c r="K64" i="4"/>
  <c r="H64" i="4"/>
  <c r="H63" i="4" s="1"/>
  <c r="G64" i="4"/>
  <c r="G63" i="4" s="1"/>
  <c r="N62" i="4"/>
  <c r="M62" i="4"/>
  <c r="L62" i="4"/>
  <c r="K62" i="4"/>
  <c r="J62" i="4"/>
  <c r="I62" i="4"/>
  <c r="H62" i="4"/>
  <c r="G62" i="4"/>
  <c r="F62" i="4"/>
  <c r="E62" i="4"/>
  <c r="O61" i="4"/>
  <c r="N61" i="4"/>
  <c r="M61" i="4"/>
  <c r="L61" i="4"/>
  <c r="K61" i="4"/>
  <c r="Q61" i="4" s="1"/>
  <c r="J61" i="4"/>
  <c r="I61" i="4"/>
  <c r="H61" i="4"/>
  <c r="G61" i="4"/>
  <c r="F61" i="4"/>
  <c r="E61" i="4"/>
  <c r="O60" i="4"/>
  <c r="N60" i="4"/>
  <c r="M60" i="4"/>
  <c r="L60" i="4"/>
  <c r="K60" i="4"/>
  <c r="Q60" i="4" s="1"/>
  <c r="J60" i="4"/>
  <c r="I60" i="4"/>
  <c r="H60" i="4"/>
  <c r="G60" i="4"/>
  <c r="F60" i="4"/>
  <c r="E60" i="4"/>
  <c r="N59" i="4"/>
  <c r="M59" i="4"/>
  <c r="M58" i="4" s="1"/>
  <c r="L59" i="4"/>
  <c r="K59" i="4"/>
  <c r="J59" i="4"/>
  <c r="P59" i="4" s="1"/>
  <c r="I59" i="4"/>
  <c r="O59" i="4" s="1"/>
  <c r="H59" i="4"/>
  <c r="G59" i="4"/>
  <c r="F59" i="4"/>
  <c r="R59" i="4" s="1"/>
  <c r="E59" i="4"/>
  <c r="E58" i="4" s="1"/>
  <c r="N58" i="4"/>
  <c r="L58" i="4"/>
  <c r="R58" i="4" s="1"/>
  <c r="K58" i="4"/>
  <c r="Q58" i="4" s="1"/>
  <c r="J58" i="4"/>
  <c r="P58" i="4" s="1"/>
  <c r="H58" i="4"/>
  <c r="G58" i="4"/>
  <c r="F58" i="4"/>
  <c r="N57" i="4"/>
  <c r="M57" i="4"/>
  <c r="L57" i="4"/>
  <c r="R57" i="4" s="1"/>
  <c r="K57" i="4"/>
  <c r="J57" i="4"/>
  <c r="P57" i="4" s="1"/>
  <c r="I57" i="4"/>
  <c r="O57" i="4" s="1"/>
  <c r="H57" i="4"/>
  <c r="G57" i="4"/>
  <c r="F57" i="4"/>
  <c r="E57" i="4"/>
  <c r="Q57" i="4" s="1"/>
  <c r="N56" i="4"/>
  <c r="M56" i="4"/>
  <c r="L56" i="4"/>
  <c r="K56" i="4"/>
  <c r="J56" i="4"/>
  <c r="I56" i="4"/>
  <c r="H56" i="4"/>
  <c r="G56" i="4"/>
  <c r="F56" i="4"/>
  <c r="E56" i="4"/>
  <c r="O55" i="4"/>
  <c r="N55" i="4"/>
  <c r="M55" i="4"/>
  <c r="L55" i="4"/>
  <c r="K55" i="4"/>
  <c r="Q55" i="4" s="1"/>
  <c r="J55" i="4"/>
  <c r="I55" i="4"/>
  <c r="H55" i="4"/>
  <c r="G55" i="4"/>
  <c r="F55" i="4"/>
  <c r="E55" i="4"/>
  <c r="Q54" i="4"/>
  <c r="N54" i="4"/>
  <c r="M54" i="4"/>
  <c r="L54" i="4"/>
  <c r="R54" i="4" s="1"/>
  <c r="K54" i="4"/>
  <c r="J54" i="4"/>
  <c r="P54" i="4" s="1"/>
  <c r="I54" i="4"/>
  <c r="O54" i="4" s="1"/>
  <c r="H54" i="4"/>
  <c r="G54" i="4"/>
  <c r="F54" i="4"/>
  <c r="E54" i="4"/>
  <c r="N53" i="4"/>
  <c r="M53" i="4"/>
  <c r="M52" i="4" s="1"/>
  <c r="L53" i="4"/>
  <c r="K53" i="4"/>
  <c r="Q53" i="4" s="1"/>
  <c r="J53" i="4"/>
  <c r="I53" i="4"/>
  <c r="I52" i="4" s="1"/>
  <c r="H53" i="4"/>
  <c r="G53" i="4"/>
  <c r="F53" i="4"/>
  <c r="E53" i="4"/>
  <c r="E52" i="4" s="1"/>
  <c r="N52" i="4"/>
  <c r="L52" i="4"/>
  <c r="R52" i="4" s="1"/>
  <c r="K52" i="4"/>
  <c r="J52" i="4"/>
  <c r="P52" i="4" s="1"/>
  <c r="H52" i="4"/>
  <c r="G52" i="4"/>
  <c r="F52" i="4"/>
  <c r="O51" i="4"/>
  <c r="N51" i="4"/>
  <c r="M51" i="4"/>
  <c r="L51" i="4"/>
  <c r="K51" i="4"/>
  <c r="Q51" i="4" s="1"/>
  <c r="J51" i="4"/>
  <c r="I51" i="4"/>
  <c r="H51" i="4"/>
  <c r="G51" i="4"/>
  <c r="F51" i="4"/>
  <c r="E51" i="4"/>
  <c r="O50" i="4"/>
  <c r="N50" i="4"/>
  <c r="L50" i="4"/>
  <c r="K50" i="4"/>
  <c r="Q50" i="4" s="1"/>
  <c r="J50" i="4"/>
  <c r="I50" i="4"/>
  <c r="H50" i="4"/>
  <c r="G50" i="4"/>
  <c r="F50" i="4"/>
  <c r="E50" i="4"/>
  <c r="N49" i="4"/>
  <c r="M49" i="4"/>
  <c r="L49" i="4"/>
  <c r="K49" i="4"/>
  <c r="J49" i="4"/>
  <c r="I49" i="4"/>
  <c r="H49" i="4"/>
  <c r="G49" i="4"/>
  <c r="F49" i="4"/>
  <c r="E49" i="4"/>
  <c r="N48" i="4"/>
  <c r="L48" i="4"/>
  <c r="K48" i="4"/>
  <c r="Q48" i="4" s="1"/>
  <c r="J48" i="4"/>
  <c r="I48" i="4"/>
  <c r="O48" i="4" s="1"/>
  <c r="H48" i="4"/>
  <c r="G48" i="4"/>
  <c r="F48" i="4"/>
  <c r="E48" i="4"/>
  <c r="N47" i="4"/>
  <c r="L47" i="4"/>
  <c r="K47" i="4"/>
  <c r="Q47" i="4" s="1"/>
  <c r="J47" i="4"/>
  <c r="I47" i="4"/>
  <c r="O47" i="4" s="1"/>
  <c r="H47" i="4"/>
  <c r="G47" i="4"/>
  <c r="F47" i="4"/>
  <c r="E47" i="4"/>
  <c r="N46" i="4"/>
  <c r="L46" i="4"/>
  <c r="K46" i="4"/>
  <c r="Q46" i="4" s="1"/>
  <c r="J46" i="4"/>
  <c r="I46" i="4"/>
  <c r="O46" i="4" s="1"/>
  <c r="H46" i="4"/>
  <c r="G46" i="4"/>
  <c r="F46" i="4"/>
  <c r="E46" i="4"/>
  <c r="E43" i="4" s="1"/>
  <c r="N45" i="4"/>
  <c r="M45" i="4"/>
  <c r="L45" i="4"/>
  <c r="K45" i="4"/>
  <c r="J45" i="4"/>
  <c r="I45" i="4"/>
  <c r="H45" i="4"/>
  <c r="G45" i="4"/>
  <c r="F45" i="4"/>
  <c r="E45" i="4"/>
  <c r="O44" i="4"/>
  <c r="N44" i="4"/>
  <c r="M44" i="4"/>
  <c r="L44" i="4"/>
  <c r="K44" i="4"/>
  <c r="Q44" i="4" s="1"/>
  <c r="J44" i="4"/>
  <c r="I44" i="4"/>
  <c r="H44" i="4"/>
  <c r="G44" i="4"/>
  <c r="F44" i="4"/>
  <c r="E44" i="4"/>
  <c r="N43" i="4"/>
  <c r="L43" i="4"/>
  <c r="K43" i="4"/>
  <c r="K42" i="4" s="1"/>
  <c r="J43" i="4"/>
  <c r="H43" i="4"/>
  <c r="G43" i="4"/>
  <c r="G42" i="4" s="1"/>
  <c r="G78" i="4" s="1"/>
  <c r="G99" i="4" s="1"/>
  <c r="F43" i="4"/>
  <c r="N42" i="4"/>
  <c r="L42" i="4"/>
  <c r="J42" i="4"/>
  <c r="H42" i="4"/>
  <c r="H78" i="4" s="1"/>
  <c r="F42" i="4"/>
  <c r="G125" i="4" l="1"/>
  <c r="R89" i="4"/>
  <c r="M43" i="4"/>
  <c r="M42" i="4" s="1"/>
  <c r="F63" i="4"/>
  <c r="N63" i="4"/>
  <c r="J101" i="4"/>
  <c r="O52" i="4"/>
  <c r="O133" i="4"/>
  <c r="L78" i="4"/>
  <c r="Q52" i="4"/>
  <c r="M64" i="4"/>
  <c r="M63" i="4" s="1"/>
  <c r="H99" i="4"/>
  <c r="H125" i="4" s="1"/>
  <c r="Q42" i="4"/>
  <c r="E42" i="4"/>
  <c r="E78" i="4" s="1"/>
  <c r="E99" i="4" s="1"/>
  <c r="E125" i="4" s="1"/>
  <c r="Q64" i="4"/>
  <c r="Q65" i="4"/>
  <c r="O70" i="4"/>
  <c r="H101" i="4"/>
  <c r="L101" i="4"/>
  <c r="H109" i="4"/>
  <c r="O171" i="4"/>
  <c r="O179" i="4"/>
  <c r="I178" i="4"/>
  <c r="O178" i="4" s="1"/>
  <c r="N193" i="4"/>
  <c r="N192" i="4" s="1"/>
  <c r="N81" i="4"/>
  <c r="N80" i="4" s="1"/>
  <c r="F193" i="4"/>
  <c r="F192" i="4" s="1"/>
  <c r="F82" i="4"/>
  <c r="F80" i="4" s="1"/>
  <c r="F79" i="4" s="1"/>
  <c r="R79" i="4" s="1"/>
  <c r="J193" i="4"/>
  <c r="J192" i="4" s="1"/>
  <c r="J82" i="4"/>
  <c r="J80" i="4" s="1"/>
  <c r="J79" i="4" s="1"/>
  <c r="P79" i="4" s="1"/>
  <c r="N345" i="4"/>
  <c r="N344" i="4" s="1"/>
  <c r="N111" i="4"/>
  <c r="N110" i="4" s="1"/>
  <c r="N109" i="4" s="1"/>
  <c r="N101" i="4" s="1"/>
  <c r="Q59" i="4"/>
  <c r="F78" i="4"/>
  <c r="F99" i="4" s="1"/>
  <c r="N78" i="4"/>
  <c r="R42" i="4"/>
  <c r="Q43" i="4"/>
  <c r="R65" i="4"/>
  <c r="I101" i="4"/>
  <c r="O101" i="4" s="1"/>
  <c r="O102" i="4"/>
  <c r="M101" i="4"/>
  <c r="H217" i="4"/>
  <c r="O142" i="4"/>
  <c r="O155" i="4"/>
  <c r="M225" i="4"/>
  <c r="M224" i="4" s="1"/>
  <c r="M71" i="4"/>
  <c r="O344" i="4"/>
  <c r="I43" i="4"/>
  <c r="O53" i="4"/>
  <c r="I58" i="4"/>
  <c r="O58" i="4" s="1"/>
  <c r="K63" i="4"/>
  <c r="Q63" i="4" s="1"/>
  <c r="I64" i="4"/>
  <c r="Q70" i="4"/>
  <c r="F89" i="4"/>
  <c r="P90" i="4"/>
  <c r="J89" i="4"/>
  <c r="N89" i="4"/>
  <c r="O134" i="4"/>
  <c r="N217" i="4"/>
  <c r="O147" i="4"/>
  <c r="I157" i="4"/>
  <c r="O157" i="4" s="1"/>
  <c r="G157" i="4"/>
  <c r="G132" i="4" s="1"/>
  <c r="G217" i="4" s="1"/>
  <c r="K157" i="4"/>
  <c r="Q158" i="4"/>
  <c r="Q171" i="4"/>
  <c r="Q179" i="4"/>
  <c r="F217" i="4"/>
  <c r="J217" i="4"/>
  <c r="P132" i="4"/>
  <c r="L193" i="4"/>
  <c r="L192" i="4" s="1"/>
  <c r="G352" i="4"/>
  <c r="G344" i="4" s="1"/>
  <c r="G114" i="4"/>
  <c r="G113" i="4" s="1"/>
  <c r="Q353" i="4"/>
  <c r="K352" i="4"/>
  <c r="Q352" i="4" s="1"/>
  <c r="K114" i="4"/>
  <c r="Q363" i="4"/>
  <c r="M364" i="4"/>
  <c r="M363" i="4" s="1"/>
  <c r="M118" i="4"/>
  <c r="M117" i="4" s="1"/>
  <c r="M116" i="4" s="1"/>
  <c r="P42" i="4"/>
  <c r="L63" i="4"/>
  <c r="J64" i="4"/>
  <c r="R90" i="4"/>
  <c r="P95" i="4"/>
  <c r="G109" i="4"/>
  <c r="G101" i="4" s="1"/>
  <c r="L217" i="4"/>
  <c r="Q133" i="4"/>
  <c r="O140" i="4"/>
  <c r="Q142" i="4"/>
  <c r="O153" i="4"/>
  <c r="Q155" i="4"/>
  <c r="K182" i="4"/>
  <c r="Q182" i="4" s="1"/>
  <c r="N225" i="4"/>
  <c r="I321" i="4"/>
  <c r="O322" i="4"/>
  <c r="F121" i="4"/>
  <c r="F120" i="4" s="1"/>
  <c r="F116" i="4" s="1"/>
  <c r="F101" i="4" s="1"/>
  <c r="F373" i="4"/>
  <c r="F363" i="4" s="1"/>
  <c r="F321" i="4" s="1"/>
  <c r="J121" i="4"/>
  <c r="J120" i="4" s="1"/>
  <c r="J116" i="4" s="1"/>
  <c r="J373" i="4"/>
  <c r="J363" i="4" s="1"/>
  <c r="J321" i="4" s="1"/>
  <c r="N121" i="4"/>
  <c r="N120" i="4" s="1"/>
  <c r="N116" i="4" s="1"/>
  <c r="N373" i="4"/>
  <c r="N363" i="4" s="1"/>
  <c r="F225" i="4"/>
  <c r="F224" i="4" s="1"/>
  <c r="F313" i="4" s="1"/>
  <c r="P226" i="4"/>
  <c r="J225" i="4"/>
  <c r="Q282" i="4"/>
  <c r="P283" i="4"/>
  <c r="J282" i="4"/>
  <c r="R283" i="4"/>
  <c r="M282" i="4"/>
  <c r="M281" i="4" s="1"/>
  <c r="E282" i="4"/>
  <c r="E281" i="4" s="1"/>
  <c r="E313" i="4" s="1"/>
  <c r="I282" i="4"/>
  <c r="O293" i="4"/>
  <c r="O305" i="4"/>
  <c r="K323" i="4"/>
  <c r="E321" i="4"/>
  <c r="K344" i="4"/>
  <c r="Q344" i="4" s="1"/>
  <c r="Q364" i="4"/>
  <c r="O365" i="4"/>
  <c r="Q370" i="4"/>
  <c r="P402" i="4"/>
  <c r="Q411" i="4"/>
  <c r="R225" i="4"/>
  <c r="L224" i="4"/>
  <c r="P231" i="4"/>
  <c r="R282" i="4"/>
  <c r="L281" i="4"/>
  <c r="R281" i="4" s="1"/>
  <c r="M322" i="4"/>
  <c r="K402" i="4"/>
  <c r="Q402" i="4" s="1"/>
  <c r="Q400" i="4"/>
  <c r="R132" i="4"/>
  <c r="O192" i="4"/>
  <c r="M193" i="4"/>
  <c r="M192" i="4" s="1"/>
  <c r="M217" i="4" s="1"/>
  <c r="H313" i="4"/>
  <c r="N269" i="4"/>
  <c r="Q293" i="4"/>
  <c r="Q281" i="4"/>
  <c r="G333" i="4"/>
  <c r="G322" i="4" s="1"/>
  <c r="K333" i="4"/>
  <c r="O363" i="4"/>
  <c r="O364" i="4"/>
  <c r="Q365" i="4"/>
  <c r="O370" i="4"/>
  <c r="R402" i="4"/>
  <c r="O411" i="4"/>
  <c r="P400" i="4"/>
  <c r="K313" i="4"/>
  <c r="Q313" i="4" s="1"/>
  <c r="R400" i="4"/>
  <c r="Q381" i="1"/>
  <c r="K340" i="1"/>
  <c r="Q289" i="1"/>
  <c r="Q288" i="1"/>
  <c r="Q287" i="1"/>
  <c r="Q372" i="1"/>
  <c r="Q188" i="1"/>
  <c r="Q145" i="1"/>
  <c r="Q144" i="1"/>
  <c r="K44" i="1"/>
  <c r="O282" i="4" l="1"/>
  <c r="I281" i="4"/>
  <c r="P282" i="4"/>
  <c r="J281" i="4"/>
  <c r="P281" i="4" s="1"/>
  <c r="K113" i="4"/>
  <c r="Q114" i="4"/>
  <c r="Q157" i="4"/>
  <c r="K132" i="4"/>
  <c r="L99" i="4"/>
  <c r="L125" i="4" s="1"/>
  <c r="R78" i="4"/>
  <c r="G321" i="4"/>
  <c r="Q323" i="4"/>
  <c r="K322" i="4"/>
  <c r="O321" i="4"/>
  <c r="R217" i="4"/>
  <c r="N321" i="4"/>
  <c r="I132" i="4"/>
  <c r="M78" i="4"/>
  <c r="M99" i="4" s="1"/>
  <c r="M125" i="4" s="1"/>
  <c r="N224" i="4"/>
  <c r="N313" i="4" s="1"/>
  <c r="P64" i="4"/>
  <c r="J63" i="4"/>
  <c r="M313" i="4"/>
  <c r="F125" i="4"/>
  <c r="N79" i="4"/>
  <c r="N99" i="4" s="1"/>
  <c r="N125" i="4" s="1"/>
  <c r="M321" i="4"/>
  <c r="L313" i="4"/>
  <c r="R313" i="4" s="1"/>
  <c r="R224" i="4"/>
  <c r="P225" i="4"/>
  <c r="J224" i="4"/>
  <c r="R63" i="4"/>
  <c r="P217" i="4"/>
  <c r="P89" i="4"/>
  <c r="O64" i="4"/>
  <c r="I63" i="4"/>
  <c r="O63" i="4" s="1"/>
  <c r="O43" i="4"/>
  <c r="I42" i="4"/>
  <c r="K78" i="4"/>
  <c r="F411" i="1"/>
  <c r="E411" i="1"/>
  <c r="F400" i="1"/>
  <c r="F402" i="1" s="1"/>
  <c r="E400" i="1"/>
  <c r="E402" i="1" s="1"/>
  <c r="F379" i="1"/>
  <c r="E379" i="1"/>
  <c r="F374" i="1"/>
  <c r="E374" i="1"/>
  <c r="E373" i="1" s="1"/>
  <c r="F370" i="1"/>
  <c r="E370" i="1"/>
  <c r="F365" i="1"/>
  <c r="F364" i="1" s="1"/>
  <c r="E365" i="1"/>
  <c r="E364" i="1" s="1"/>
  <c r="F359" i="1"/>
  <c r="E359" i="1"/>
  <c r="F353" i="1"/>
  <c r="F352" i="1" s="1"/>
  <c r="E353" i="1"/>
  <c r="E352" i="1" s="1"/>
  <c r="F349" i="1"/>
  <c r="E349" i="1"/>
  <c r="F346" i="1"/>
  <c r="F345" i="1" s="1"/>
  <c r="E346" i="1"/>
  <c r="E345" i="1" s="1"/>
  <c r="F340" i="1"/>
  <c r="E340" i="1"/>
  <c r="F334" i="1"/>
  <c r="E334" i="1"/>
  <c r="F330" i="1"/>
  <c r="E330" i="1"/>
  <c r="F324" i="1"/>
  <c r="F323" i="1" s="1"/>
  <c r="E324" i="1"/>
  <c r="E323" i="1" s="1"/>
  <c r="F310" i="1"/>
  <c r="F309" i="1" s="1"/>
  <c r="E310" i="1"/>
  <c r="E309" i="1" s="1"/>
  <c r="F307" i="1"/>
  <c r="E307" i="1"/>
  <c r="F305" i="1"/>
  <c r="E305" i="1"/>
  <c r="F303" i="1"/>
  <c r="E303" i="1"/>
  <c r="F301" i="1"/>
  <c r="E301" i="1"/>
  <c r="F293" i="1"/>
  <c r="E293" i="1"/>
  <c r="F291" i="1"/>
  <c r="E291" i="1"/>
  <c r="F283" i="1"/>
  <c r="F282" i="1" s="1"/>
  <c r="F281" i="1" s="1"/>
  <c r="E283" i="1"/>
  <c r="F278" i="1"/>
  <c r="E278" i="1"/>
  <c r="F276" i="1"/>
  <c r="E276" i="1"/>
  <c r="F270" i="1"/>
  <c r="E270" i="1"/>
  <c r="F267" i="1"/>
  <c r="E267" i="1"/>
  <c r="F262" i="1"/>
  <c r="E262" i="1"/>
  <c r="F257" i="1"/>
  <c r="E257" i="1"/>
  <c r="F254" i="1"/>
  <c r="E254" i="1"/>
  <c r="F251" i="1"/>
  <c r="E251" i="1"/>
  <c r="F249" i="1"/>
  <c r="E249" i="1"/>
  <c r="F241" i="1"/>
  <c r="E241" i="1"/>
  <c r="F231" i="1"/>
  <c r="E231" i="1"/>
  <c r="F226" i="1"/>
  <c r="F225" i="1" s="1"/>
  <c r="E226" i="1"/>
  <c r="F214" i="1"/>
  <c r="F213" i="1" s="1"/>
  <c r="E214" i="1"/>
  <c r="E213" i="1" s="1"/>
  <c r="F211" i="1"/>
  <c r="E211" i="1"/>
  <c r="F209" i="1"/>
  <c r="E209" i="1"/>
  <c r="F207" i="1"/>
  <c r="E207" i="1"/>
  <c r="F202" i="1"/>
  <c r="E202" i="1"/>
  <c r="F200" i="1"/>
  <c r="E200" i="1"/>
  <c r="F194" i="1"/>
  <c r="E194" i="1"/>
  <c r="F189" i="1"/>
  <c r="E189" i="1"/>
  <c r="F183" i="1"/>
  <c r="E183" i="1"/>
  <c r="F179" i="1"/>
  <c r="F178" i="1" s="1"/>
  <c r="E179" i="1"/>
  <c r="E178" i="1" s="1"/>
  <c r="F176" i="1"/>
  <c r="E176" i="1"/>
  <c r="F173" i="1"/>
  <c r="E173" i="1"/>
  <c r="F171" i="1"/>
  <c r="E171" i="1"/>
  <c r="F165" i="1"/>
  <c r="E165" i="1"/>
  <c r="F158" i="1"/>
  <c r="E158" i="1"/>
  <c r="F155" i="1"/>
  <c r="E155" i="1"/>
  <c r="F153" i="1"/>
  <c r="E153" i="1"/>
  <c r="F151" i="1"/>
  <c r="E151" i="1"/>
  <c r="F147" i="1"/>
  <c r="E147" i="1"/>
  <c r="F142" i="1"/>
  <c r="E142" i="1"/>
  <c r="F140" i="1"/>
  <c r="E140" i="1"/>
  <c r="F138" i="1"/>
  <c r="E138" i="1"/>
  <c r="F134" i="1"/>
  <c r="E134" i="1"/>
  <c r="I78" i="4" l="1"/>
  <c r="O42" i="4"/>
  <c r="Q113" i="4"/>
  <c r="K109" i="4"/>
  <c r="K217" i="4"/>
  <c r="Q217" i="4" s="1"/>
  <c r="Q132" i="4"/>
  <c r="K99" i="4"/>
  <c r="Q78" i="4"/>
  <c r="P224" i="4"/>
  <c r="J313" i="4"/>
  <c r="P313" i="4" s="1"/>
  <c r="P63" i="4"/>
  <c r="J78" i="4"/>
  <c r="I217" i="4"/>
  <c r="O217" i="4" s="1"/>
  <c r="O132" i="4"/>
  <c r="Q322" i="4"/>
  <c r="K321" i="4"/>
  <c r="Q321" i="4" s="1"/>
  <c r="O281" i="4"/>
  <c r="I313" i="4"/>
  <c r="O313" i="4" s="1"/>
  <c r="E133" i="1"/>
  <c r="E182" i="1"/>
  <c r="E193" i="1"/>
  <c r="E192" i="1" s="1"/>
  <c r="F182" i="1"/>
  <c r="F133" i="1"/>
  <c r="E225" i="1"/>
  <c r="E282" i="1"/>
  <c r="E281" i="1" s="1"/>
  <c r="F157" i="1"/>
  <c r="E269" i="1"/>
  <c r="E224" i="1" s="1"/>
  <c r="E313" i="1" s="1"/>
  <c r="E333" i="1"/>
  <c r="E322" i="1" s="1"/>
  <c r="E157" i="1"/>
  <c r="F193" i="1"/>
  <c r="F192" i="1" s="1"/>
  <c r="F269" i="1"/>
  <c r="F224" i="1" s="1"/>
  <c r="F313" i="1" s="1"/>
  <c r="F333" i="1"/>
  <c r="F344" i="1"/>
  <c r="E363" i="1"/>
  <c r="F373" i="1"/>
  <c r="F363" i="1" s="1"/>
  <c r="E344" i="1"/>
  <c r="F322" i="1"/>
  <c r="E132" i="1"/>
  <c r="E217" i="1" s="1"/>
  <c r="I99" i="4" l="1"/>
  <c r="O78" i="4"/>
  <c r="P78" i="4"/>
  <c r="J99" i="4"/>
  <c r="J125" i="4" s="1"/>
  <c r="Q109" i="4"/>
  <c r="K101" i="4"/>
  <c r="Q101" i="4" s="1"/>
  <c r="K125" i="4"/>
  <c r="Q99" i="4"/>
  <c r="F132" i="1"/>
  <c r="F217" i="1" s="1"/>
  <c r="E321" i="1"/>
  <c r="F321" i="1"/>
  <c r="L400" i="1"/>
  <c r="L402" i="1" s="1"/>
  <c r="O99" i="4" l="1"/>
  <c r="I125" i="4"/>
  <c r="K267" i="1"/>
  <c r="M382" i="1"/>
  <c r="M123" i="1" s="1"/>
  <c r="N382" i="1" l="1"/>
  <c r="N410" i="1" l="1"/>
  <c r="M410" i="1"/>
  <c r="N409" i="1"/>
  <c r="M409" i="1"/>
  <c r="N408" i="1"/>
  <c r="M408" i="1"/>
  <c r="N407" i="1"/>
  <c r="N411" i="1" s="1"/>
  <c r="M407" i="1"/>
  <c r="N401" i="1"/>
  <c r="M401" i="1"/>
  <c r="N399" i="1"/>
  <c r="M399" i="1"/>
  <c r="N398" i="1"/>
  <c r="M398" i="1"/>
  <c r="N397" i="1"/>
  <c r="M397" i="1"/>
  <c r="N396" i="1"/>
  <c r="M396" i="1"/>
  <c r="N395" i="1"/>
  <c r="M395" i="1"/>
  <c r="N394" i="1"/>
  <c r="M394" i="1"/>
  <c r="N393" i="1"/>
  <c r="M393" i="1"/>
  <c r="N392" i="1"/>
  <c r="M392" i="1"/>
  <c r="N391" i="1"/>
  <c r="M391" i="1"/>
  <c r="N390" i="1"/>
  <c r="M390" i="1"/>
  <c r="N389" i="1"/>
  <c r="M389" i="1"/>
  <c r="N381" i="1"/>
  <c r="M381" i="1"/>
  <c r="N380" i="1"/>
  <c r="M380" i="1"/>
  <c r="N378" i="1"/>
  <c r="M378" i="1"/>
  <c r="N377" i="1"/>
  <c r="M377" i="1"/>
  <c r="N376" i="1"/>
  <c r="M376" i="1"/>
  <c r="N375" i="1"/>
  <c r="M375" i="1"/>
  <c r="N372" i="1"/>
  <c r="M372" i="1"/>
  <c r="N371" i="1"/>
  <c r="M371" i="1"/>
  <c r="N369" i="1"/>
  <c r="M369" i="1"/>
  <c r="N368" i="1"/>
  <c r="M368" i="1"/>
  <c r="N367" i="1"/>
  <c r="M367" i="1"/>
  <c r="N366" i="1"/>
  <c r="M366" i="1"/>
  <c r="N361" i="1"/>
  <c r="M361" i="1"/>
  <c r="N360" i="1"/>
  <c r="M360" i="1"/>
  <c r="N358" i="1"/>
  <c r="M358" i="1"/>
  <c r="N357" i="1"/>
  <c r="M357" i="1"/>
  <c r="N356" i="1"/>
  <c r="M356" i="1"/>
  <c r="N355" i="1"/>
  <c r="M355" i="1"/>
  <c r="N354" i="1"/>
  <c r="M354" i="1"/>
  <c r="N351" i="1"/>
  <c r="M351" i="1"/>
  <c r="N350" i="1"/>
  <c r="M350" i="1"/>
  <c r="N348" i="1"/>
  <c r="M348" i="1"/>
  <c r="N347" i="1"/>
  <c r="M347" i="1"/>
  <c r="N342" i="1"/>
  <c r="M342" i="1"/>
  <c r="N341" i="1"/>
  <c r="M341" i="1"/>
  <c r="N339" i="1"/>
  <c r="M339" i="1"/>
  <c r="N338" i="1"/>
  <c r="M338" i="1"/>
  <c r="N337" i="1"/>
  <c r="M337" i="1"/>
  <c r="N336" i="1"/>
  <c r="M336" i="1"/>
  <c r="N335" i="1"/>
  <c r="M335" i="1"/>
  <c r="N332" i="1"/>
  <c r="M332" i="1"/>
  <c r="N331" i="1"/>
  <c r="M331" i="1"/>
  <c r="N329" i="1"/>
  <c r="M329" i="1"/>
  <c r="N328" i="1"/>
  <c r="M328" i="1"/>
  <c r="N327" i="1"/>
  <c r="M327" i="1"/>
  <c r="N326" i="1"/>
  <c r="M326" i="1"/>
  <c r="N325" i="1"/>
  <c r="M325" i="1"/>
  <c r="N312" i="1"/>
  <c r="M312" i="1"/>
  <c r="N311" i="1"/>
  <c r="M311" i="1"/>
  <c r="N308" i="1"/>
  <c r="M308" i="1"/>
  <c r="N306" i="1"/>
  <c r="M306" i="1"/>
  <c r="N304" i="1"/>
  <c r="M304" i="1"/>
  <c r="N302" i="1"/>
  <c r="M302" i="1"/>
  <c r="N300" i="1"/>
  <c r="M300" i="1"/>
  <c r="N299" i="1"/>
  <c r="M299" i="1"/>
  <c r="N298" i="1"/>
  <c r="M298" i="1"/>
  <c r="N297" i="1"/>
  <c r="M297" i="1"/>
  <c r="N296" i="1"/>
  <c r="M296" i="1"/>
  <c r="N295" i="1"/>
  <c r="M295" i="1"/>
  <c r="N294" i="1"/>
  <c r="M294" i="1"/>
  <c r="N292" i="1"/>
  <c r="M292" i="1"/>
  <c r="N290" i="1"/>
  <c r="M290" i="1"/>
  <c r="N289" i="1"/>
  <c r="M289" i="1"/>
  <c r="N288" i="1"/>
  <c r="M288" i="1"/>
  <c r="N287" i="1"/>
  <c r="M287" i="1"/>
  <c r="N286" i="1"/>
  <c r="M286" i="1"/>
  <c r="N285" i="1"/>
  <c r="M285" i="1"/>
  <c r="N284" i="1"/>
  <c r="M284" i="1"/>
  <c r="N279" i="1"/>
  <c r="M279" i="1"/>
  <c r="N277" i="1"/>
  <c r="M277" i="1"/>
  <c r="N275" i="1"/>
  <c r="M275" i="1"/>
  <c r="N274" i="1"/>
  <c r="M274" i="1"/>
  <c r="N273" i="1"/>
  <c r="M273" i="1"/>
  <c r="N272" i="1"/>
  <c r="M272" i="1"/>
  <c r="N271" i="1"/>
  <c r="M271" i="1"/>
  <c r="N268" i="1"/>
  <c r="M268" i="1"/>
  <c r="N266" i="1"/>
  <c r="M266" i="1"/>
  <c r="N265" i="1"/>
  <c r="M265" i="1"/>
  <c r="N264" i="1"/>
  <c r="M264" i="1"/>
  <c r="N263" i="1"/>
  <c r="M263" i="1"/>
  <c r="N261" i="1"/>
  <c r="M261" i="1"/>
  <c r="N260" i="1"/>
  <c r="M260" i="1"/>
  <c r="N259" i="1"/>
  <c r="M259" i="1"/>
  <c r="N258" i="1"/>
  <c r="M258" i="1"/>
  <c r="N256" i="1"/>
  <c r="M256" i="1"/>
  <c r="N255" i="1"/>
  <c r="M255" i="1"/>
  <c r="N253" i="1"/>
  <c r="M253" i="1"/>
  <c r="N252" i="1"/>
  <c r="M252" i="1"/>
  <c r="N250" i="1"/>
  <c r="M250" i="1"/>
  <c r="N248" i="1"/>
  <c r="M248" i="1"/>
  <c r="N247" i="1"/>
  <c r="M247" i="1"/>
  <c r="N246" i="1"/>
  <c r="M246" i="1"/>
  <c r="N245" i="1"/>
  <c r="M245" i="1"/>
  <c r="N244" i="1"/>
  <c r="M244" i="1"/>
  <c r="N243" i="1"/>
  <c r="M243" i="1"/>
  <c r="N242" i="1"/>
  <c r="M242" i="1"/>
  <c r="N240" i="1"/>
  <c r="M240" i="1"/>
  <c r="N239" i="1"/>
  <c r="M239" i="1"/>
  <c r="N238" i="1"/>
  <c r="M238" i="1"/>
  <c r="N237" i="1"/>
  <c r="M237" i="1"/>
  <c r="N236" i="1"/>
  <c r="M236" i="1"/>
  <c r="N235" i="1"/>
  <c r="M235" i="1"/>
  <c r="N234" i="1"/>
  <c r="M234" i="1"/>
  <c r="N233" i="1"/>
  <c r="M233" i="1"/>
  <c r="N232" i="1"/>
  <c r="M232" i="1"/>
  <c r="N230" i="1"/>
  <c r="M230" i="1"/>
  <c r="N229" i="1"/>
  <c r="M229" i="1"/>
  <c r="N228" i="1"/>
  <c r="M228" i="1"/>
  <c r="N227" i="1"/>
  <c r="M227" i="1"/>
  <c r="N216" i="1"/>
  <c r="M216" i="1"/>
  <c r="N215" i="1"/>
  <c r="M215" i="1"/>
  <c r="N212" i="1"/>
  <c r="M212" i="1"/>
  <c r="N210" i="1"/>
  <c r="M210" i="1"/>
  <c r="N208" i="1"/>
  <c r="M208" i="1"/>
  <c r="N206" i="1"/>
  <c r="M206" i="1"/>
  <c r="N205" i="1"/>
  <c r="M205" i="1"/>
  <c r="N204" i="1"/>
  <c r="M204" i="1"/>
  <c r="N203" i="1"/>
  <c r="M203" i="1"/>
  <c r="N201" i="1"/>
  <c r="M201" i="1"/>
  <c r="N199" i="1"/>
  <c r="M199" i="1"/>
  <c r="N198" i="1"/>
  <c r="M198" i="1"/>
  <c r="N197" i="1"/>
  <c r="M197" i="1"/>
  <c r="N196" i="1"/>
  <c r="M196" i="1"/>
  <c r="N195" i="1"/>
  <c r="M195" i="1"/>
  <c r="N190" i="1"/>
  <c r="M190" i="1"/>
  <c r="N188" i="1"/>
  <c r="M188" i="1"/>
  <c r="N187" i="1"/>
  <c r="M187" i="1"/>
  <c r="N186" i="1"/>
  <c r="M186" i="1"/>
  <c r="N185" i="1"/>
  <c r="M185" i="1"/>
  <c r="N184" i="1"/>
  <c r="M184" i="1"/>
  <c r="N181" i="1"/>
  <c r="M181" i="1"/>
  <c r="N180" i="1"/>
  <c r="M180" i="1"/>
  <c r="N177" i="1"/>
  <c r="M177" i="1"/>
  <c r="N175" i="1"/>
  <c r="M175" i="1"/>
  <c r="N174" i="1"/>
  <c r="M174" i="1"/>
  <c r="N172" i="1"/>
  <c r="M172" i="1"/>
  <c r="N170" i="1"/>
  <c r="M170" i="1"/>
  <c r="N169" i="1"/>
  <c r="M169" i="1"/>
  <c r="N168" i="1"/>
  <c r="M168" i="1"/>
  <c r="N167" i="1"/>
  <c r="M167" i="1"/>
  <c r="N166" i="1"/>
  <c r="M166" i="1"/>
  <c r="N164" i="1"/>
  <c r="M164" i="1"/>
  <c r="N163" i="1"/>
  <c r="M163" i="1"/>
  <c r="N162" i="1"/>
  <c r="M162" i="1"/>
  <c r="N161" i="1"/>
  <c r="M161" i="1"/>
  <c r="N160" i="1"/>
  <c r="M160" i="1"/>
  <c r="N159" i="1"/>
  <c r="M159" i="1"/>
  <c r="N156" i="1"/>
  <c r="M156" i="1"/>
  <c r="N154" i="1"/>
  <c r="M154" i="1"/>
  <c r="N152" i="1"/>
  <c r="M152" i="1"/>
  <c r="N150" i="1"/>
  <c r="M150" i="1"/>
  <c r="N149" i="1"/>
  <c r="M149" i="1"/>
  <c r="N148" i="1"/>
  <c r="M148" i="1"/>
  <c r="N146" i="1"/>
  <c r="M146" i="1"/>
  <c r="N145" i="1"/>
  <c r="M145" i="1"/>
  <c r="N144" i="1"/>
  <c r="M144" i="1"/>
  <c r="N143" i="1"/>
  <c r="M143" i="1"/>
  <c r="N141" i="1"/>
  <c r="M141" i="1"/>
  <c r="N139" i="1"/>
  <c r="M139" i="1"/>
  <c r="N137" i="1"/>
  <c r="M137" i="1"/>
  <c r="N136" i="1"/>
  <c r="M136" i="1"/>
  <c r="N135" i="1"/>
  <c r="M135" i="1"/>
  <c r="Q410" i="1"/>
  <c r="O410" i="1"/>
  <c r="Q409" i="1"/>
  <c r="O409" i="1"/>
  <c r="Q408" i="1"/>
  <c r="O408" i="1"/>
  <c r="Q401" i="1"/>
  <c r="O401" i="1"/>
  <c r="Q399" i="1"/>
  <c r="O399" i="1"/>
  <c r="R398" i="1"/>
  <c r="Q398" i="1"/>
  <c r="P398" i="1"/>
  <c r="O398" i="1"/>
  <c r="R397" i="1"/>
  <c r="Q397" i="1"/>
  <c r="P397" i="1"/>
  <c r="O397" i="1"/>
  <c r="Q396" i="1"/>
  <c r="O396" i="1"/>
  <c r="Q395" i="1"/>
  <c r="O395" i="1"/>
  <c r="Q394" i="1"/>
  <c r="O394" i="1"/>
  <c r="Q393" i="1"/>
  <c r="O393" i="1"/>
  <c r="Q392" i="1"/>
  <c r="O392" i="1"/>
  <c r="Q391" i="1"/>
  <c r="O391" i="1"/>
  <c r="R389" i="1"/>
  <c r="Q389" i="1"/>
  <c r="P389" i="1"/>
  <c r="O389" i="1"/>
  <c r="Q382" i="1"/>
  <c r="O382" i="1"/>
  <c r="Q380" i="1"/>
  <c r="O380" i="1"/>
  <c r="Q378" i="1"/>
  <c r="O378" i="1"/>
  <c r="Q377" i="1"/>
  <c r="O377" i="1"/>
  <c r="Q376" i="1"/>
  <c r="O376" i="1"/>
  <c r="Q375" i="1"/>
  <c r="O375" i="1"/>
  <c r="Q371" i="1"/>
  <c r="O371" i="1"/>
  <c r="Q369" i="1"/>
  <c r="O369" i="1"/>
  <c r="Q368" i="1"/>
  <c r="O368" i="1"/>
  <c r="Q367" i="1"/>
  <c r="O367" i="1"/>
  <c r="Q366" i="1"/>
  <c r="O366" i="1"/>
  <c r="Q360" i="1"/>
  <c r="O360" i="1"/>
  <c r="Q356" i="1"/>
  <c r="O356" i="1"/>
  <c r="Q331" i="1"/>
  <c r="O331" i="1"/>
  <c r="R306" i="1"/>
  <c r="Q306" i="1"/>
  <c r="P306" i="1"/>
  <c r="O306" i="1"/>
  <c r="Q294" i="1"/>
  <c r="O294" i="1"/>
  <c r="Q290" i="1"/>
  <c r="O290" i="1"/>
  <c r="R286" i="1"/>
  <c r="Q286" i="1"/>
  <c r="P286" i="1"/>
  <c r="O286" i="1"/>
  <c r="Q285" i="1"/>
  <c r="O285" i="1"/>
  <c r="Q284" i="1"/>
  <c r="O284" i="1"/>
  <c r="Q279" i="1"/>
  <c r="O279" i="1"/>
  <c r="Q275" i="1"/>
  <c r="O275" i="1"/>
  <c r="Q274" i="1"/>
  <c r="O274" i="1"/>
  <c r="Q273" i="1"/>
  <c r="O273" i="1"/>
  <c r="Q272" i="1"/>
  <c r="O272" i="1"/>
  <c r="Q268" i="1"/>
  <c r="O268" i="1"/>
  <c r="Q267" i="1"/>
  <c r="Q263" i="1"/>
  <c r="O263" i="1"/>
  <c r="Q256" i="1"/>
  <c r="O256" i="1"/>
  <c r="R255" i="1"/>
  <c r="Q255" i="1"/>
  <c r="P255" i="1"/>
  <c r="O255" i="1"/>
  <c r="Q253" i="1"/>
  <c r="O253" i="1"/>
  <c r="Q250" i="1"/>
  <c r="O250" i="1"/>
  <c r="Q248" i="1"/>
  <c r="O248" i="1"/>
  <c r="Q247" i="1"/>
  <c r="O247" i="1"/>
  <c r="Q244" i="1"/>
  <c r="O244" i="1"/>
  <c r="R240" i="1"/>
  <c r="Q240" i="1"/>
  <c r="P240" i="1"/>
  <c r="O240" i="1"/>
  <c r="Q239" i="1"/>
  <c r="O239" i="1"/>
  <c r="R238" i="1"/>
  <c r="Q238" i="1"/>
  <c r="P238" i="1"/>
  <c r="O238" i="1"/>
  <c r="R237" i="1"/>
  <c r="Q237" i="1"/>
  <c r="P237" i="1"/>
  <c r="O237" i="1"/>
  <c r="R236" i="1"/>
  <c r="Q236" i="1"/>
  <c r="P236" i="1"/>
  <c r="O236" i="1"/>
  <c r="R235" i="1"/>
  <c r="Q235" i="1"/>
  <c r="P235" i="1"/>
  <c r="O235" i="1"/>
  <c r="R234" i="1"/>
  <c r="Q234" i="1"/>
  <c r="P234" i="1"/>
  <c r="O234" i="1"/>
  <c r="R233" i="1"/>
  <c r="Q233" i="1"/>
  <c r="P233" i="1"/>
  <c r="O233" i="1"/>
  <c r="Q232" i="1"/>
  <c r="O232" i="1"/>
  <c r="Q230" i="1"/>
  <c r="O230" i="1"/>
  <c r="Q229" i="1"/>
  <c r="O229" i="1"/>
  <c r="R228" i="1"/>
  <c r="Q228" i="1"/>
  <c r="P228" i="1"/>
  <c r="O228" i="1"/>
  <c r="Q227" i="1"/>
  <c r="O227" i="1"/>
  <c r="Q203" i="1"/>
  <c r="O203" i="1"/>
  <c r="Q196" i="1"/>
  <c r="O196" i="1"/>
  <c r="Q195" i="1"/>
  <c r="O195" i="1"/>
  <c r="Q187" i="1"/>
  <c r="O187" i="1"/>
  <c r="Q186" i="1"/>
  <c r="O186" i="1"/>
  <c r="Q185" i="1"/>
  <c r="O185" i="1"/>
  <c r="R181" i="1"/>
  <c r="Q181" i="1"/>
  <c r="P181" i="1"/>
  <c r="O181" i="1"/>
  <c r="R177" i="1"/>
  <c r="Q177" i="1"/>
  <c r="P177" i="1"/>
  <c r="O177" i="1"/>
  <c r="Q172" i="1"/>
  <c r="O172" i="1"/>
  <c r="R170" i="1"/>
  <c r="Q170" i="1"/>
  <c r="P170" i="1"/>
  <c r="O170" i="1"/>
  <c r="Q169" i="1"/>
  <c r="O169" i="1"/>
  <c r="Q168" i="1"/>
  <c r="O168" i="1"/>
  <c r="Q166" i="1"/>
  <c r="O166" i="1"/>
  <c r="Q164" i="1"/>
  <c r="O164" i="1"/>
  <c r="Q160" i="1"/>
  <c r="O160" i="1"/>
  <c r="Q156" i="1"/>
  <c r="O156" i="1"/>
  <c r="Q154" i="1"/>
  <c r="O154" i="1"/>
  <c r="Q150" i="1"/>
  <c r="O150" i="1"/>
  <c r="Q149" i="1"/>
  <c r="O149" i="1"/>
  <c r="Q148" i="1"/>
  <c r="O148" i="1"/>
  <c r="Q143" i="1"/>
  <c r="O143" i="1"/>
  <c r="Q141" i="1"/>
  <c r="O141" i="1"/>
  <c r="Q135" i="1"/>
  <c r="O135" i="1"/>
  <c r="Q123" i="1"/>
  <c r="O123" i="1"/>
  <c r="M411" i="1" l="1"/>
  <c r="L411" i="1"/>
  <c r="K411" i="1"/>
  <c r="Q411" i="1" s="1"/>
  <c r="J411" i="1"/>
  <c r="I411" i="1"/>
  <c r="O411" i="1" s="1"/>
  <c r="H411" i="1"/>
  <c r="G411" i="1"/>
  <c r="K400" i="1"/>
  <c r="J400" i="1"/>
  <c r="I400" i="1"/>
  <c r="H400" i="1"/>
  <c r="H402" i="1" s="1"/>
  <c r="G400" i="1"/>
  <c r="G402" i="1" s="1"/>
  <c r="L379" i="1"/>
  <c r="K379" i="1"/>
  <c r="Q379" i="1" s="1"/>
  <c r="J379" i="1"/>
  <c r="I379" i="1"/>
  <c r="H379" i="1"/>
  <c r="G379" i="1"/>
  <c r="G122" i="1" s="1"/>
  <c r="L374" i="1"/>
  <c r="L121" i="1" s="1"/>
  <c r="K374" i="1"/>
  <c r="J374" i="1"/>
  <c r="I374" i="1"/>
  <c r="O374" i="1" s="1"/>
  <c r="H374" i="1"/>
  <c r="H373" i="1" s="1"/>
  <c r="G374" i="1"/>
  <c r="L370" i="1"/>
  <c r="K370" i="1"/>
  <c r="J370" i="1"/>
  <c r="I370" i="1"/>
  <c r="I119" i="1" s="1"/>
  <c r="H370" i="1"/>
  <c r="G370" i="1"/>
  <c r="G119" i="1" s="1"/>
  <c r="L365" i="1"/>
  <c r="K365" i="1"/>
  <c r="Q365" i="1" s="1"/>
  <c r="J365" i="1"/>
  <c r="I365" i="1"/>
  <c r="H365" i="1"/>
  <c r="H364" i="1" s="1"/>
  <c r="G365" i="1"/>
  <c r="G118" i="1" s="1"/>
  <c r="L359" i="1"/>
  <c r="K359" i="1"/>
  <c r="Q359" i="1" s="1"/>
  <c r="J359" i="1"/>
  <c r="I359" i="1"/>
  <c r="O359" i="1" s="1"/>
  <c r="H359" i="1"/>
  <c r="G359" i="1"/>
  <c r="G115" i="1" s="1"/>
  <c r="L353" i="1"/>
  <c r="L352" i="1" s="1"/>
  <c r="K353" i="1"/>
  <c r="K114" i="1" s="1"/>
  <c r="J353" i="1"/>
  <c r="I353" i="1"/>
  <c r="O353" i="1" s="1"/>
  <c r="H353" i="1"/>
  <c r="H114" i="1" s="1"/>
  <c r="G353" i="1"/>
  <c r="G114" i="1" s="1"/>
  <c r="L349" i="1"/>
  <c r="K349" i="1"/>
  <c r="J349" i="1"/>
  <c r="I349" i="1"/>
  <c r="I112" i="1" s="1"/>
  <c r="H349" i="1"/>
  <c r="H112" i="1" s="1"/>
  <c r="G349" i="1"/>
  <c r="G112" i="1" s="1"/>
  <c r="L346" i="1"/>
  <c r="K346" i="1"/>
  <c r="K111" i="1" s="1"/>
  <c r="J346" i="1"/>
  <c r="I346" i="1"/>
  <c r="I111" i="1" s="1"/>
  <c r="H346" i="1"/>
  <c r="H111" i="1" s="1"/>
  <c r="G346" i="1"/>
  <c r="G111" i="1" s="1"/>
  <c r="L340" i="1"/>
  <c r="J340" i="1"/>
  <c r="I340" i="1"/>
  <c r="H340" i="1"/>
  <c r="H108" i="1" s="1"/>
  <c r="G340" i="1"/>
  <c r="G108" i="1" s="1"/>
  <c r="L334" i="1"/>
  <c r="K334" i="1"/>
  <c r="J334" i="1"/>
  <c r="I334" i="1"/>
  <c r="I107" i="1" s="1"/>
  <c r="H334" i="1"/>
  <c r="G334" i="1"/>
  <c r="L330" i="1"/>
  <c r="L105" i="1" s="1"/>
  <c r="K330" i="1"/>
  <c r="J330" i="1"/>
  <c r="I330" i="1"/>
  <c r="H330" i="1"/>
  <c r="H323" i="1" s="1"/>
  <c r="G330" i="1"/>
  <c r="G105" i="1" s="1"/>
  <c r="L324" i="1"/>
  <c r="K324" i="1"/>
  <c r="J324" i="1"/>
  <c r="I324" i="1"/>
  <c r="I104" i="1" s="1"/>
  <c r="H324" i="1"/>
  <c r="G324" i="1"/>
  <c r="G104" i="1" s="1"/>
  <c r="L323" i="1"/>
  <c r="L310" i="1"/>
  <c r="K310" i="1"/>
  <c r="J310" i="1"/>
  <c r="I310" i="1"/>
  <c r="I309" i="1" s="1"/>
  <c r="H310" i="1"/>
  <c r="H309" i="1" s="1"/>
  <c r="G310" i="1"/>
  <c r="G309" i="1" s="1"/>
  <c r="L307" i="1"/>
  <c r="L96" i="1" s="1"/>
  <c r="K307" i="1"/>
  <c r="K96" i="1" s="1"/>
  <c r="J307" i="1"/>
  <c r="I307" i="1"/>
  <c r="H307" i="1"/>
  <c r="H96" i="1" s="1"/>
  <c r="G307" i="1"/>
  <c r="G96" i="1" s="1"/>
  <c r="L305" i="1"/>
  <c r="R305" i="1" s="1"/>
  <c r="K305" i="1"/>
  <c r="J305" i="1"/>
  <c r="P305" i="1" s="1"/>
  <c r="I305" i="1"/>
  <c r="O305" i="1" s="1"/>
  <c r="H305" i="1"/>
  <c r="G305" i="1"/>
  <c r="G95" i="1" s="1"/>
  <c r="L303" i="1"/>
  <c r="K303" i="1"/>
  <c r="K94" i="1" s="1"/>
  <c r="J303" i="1"/>
  <c r="I303" i="1"/>
  <c r="H303" i="1"/>
  <c r="H94" i="1" s="1"/>
  <c r="G303" i="1"/>
  <c r="G94" i="1" s="1"/>
  <c r="L301" i="1"/>
  <c r="K301" i="1"/>
  <c r="J301" i="1"/>
  <c r="I301" i="1"/>
  <c r="I93" i="1" s="1"/>
  <c r="H301" i="1"/>
  <c r="G301" i="1"/>
  <c r="G93" i="1" s="1"/>
  <c r="L293" i="1"/>
  <c r="L92" i="1" s="1"/>
  <c r="K293" i="1"/>
  <c r="Q293" i="1" s="1"/>
  <c r="J293" i="1"/>
  <c r="I293" i="1"/>
  <c r="O293" i="1" s="1"/>
  <c r="H293" i="1"/>
  <c r="G293" i="1"/>
  <c r="G92" i="1" s="1"/>
  <c r="L291" i="1"/>
  <c r="K291" i="1"/>
  <c r="J291" i="1"/>
  <c r="I291" i="1"/>
  <c r="I91" i="1" s="1"/>
  <c r="H291" i="1"/>
  <c r="G291" i="1"/>
  <c r="L283" i="1"/>
  <c r="R283" i="1" s="1"/>
  <c r="K283" i="1"/>
  <c r="Q283" i="1" s="1"/>
  <c r="J283" i="1"/>
  <c r="P283" i="1" s="1"/>
  <c r="I283" i="1"/>
  <c r="O283" i="1" s="1"/>
  <c r="H283" i="1"/>
  <c r="H90" i="1" s="1"/>
  <c r="G283" i="1"/>
  <c r="G90" i="1" s="1"/>
  <c r="L278" i="1"/>
  <c r="K278" i="1"/>
  <c r="Q278" i="1" s="1"/>
  <c r="J278" i="1"/>
  <c r="I278" i="1"/>
  <c r="H278" i="1"/>
  <c r="G278" i="1"/>
  <c r="G77" i="1" s="1"/>
  <c r="L276" i="1"/>
  <c r="L76" i="1" s="1"/>
  <c r="K276" i="1"/>
  <c r="J276" i="1"/>
  <c r="I276" i="1"/>
  <c r="H276" i="1"/>
  <c r="H76" i="1" s="1"/>
  <c r="G276" i="1"/>
  <c r="G76" i="1" s="1"/>
  <c r="L270" i="1"/>
  <c r="K270" i="1"/>
  <c r="Q270" i="1" s="1"/>
  <c r="J270" i="1"/>
  <c r="I270" i="1"/>
  <c r="H270" i="1"/>
  <c r="G270" i="1"/>
  <c r="G75" i="1" s="1"/>
  <c r="L267" i="1"/>
  <c r="L73" i="1" s="1"/>
  <c r="J267" i="1"/>
  <c r="J73" i="1" s="1"/>
  <c r="I267" i="1"/>
  <c r="H267" i="1"/>
  <c r="G267" i="1"/>
  <c r="G73" i="1" s="1"/>
  <c r="L262" i="1"/>
  <c r="K262" i="1"/>
  <c r="J262" i="1"/>
  <c r="I262" i="1"/>
  <c r="O262" i="1" s="1"/>
  <c r="H262" i="1"/>
  <c r="H72" i="1" s="1"/>
  <c r="G262" i="1"/>
  <c r="G72" i="1" s="1"/>
  <c r="L257" i="1"/>
  <c r="K257" i="1"/>
  <c r="K71" i="1" s="1"/>
  <c r="J257" i="1"/>
  <c r="J71" i="1" s="1"/>
  <c r="I257" i="1"/>
  <c r="H257" i="1"/>
  <c r="G257" i="1"/>
  <c r="L254" i="1"/>
  <c r="R254" i="1" s="1"/>
  <c r="K254" i="1"/>
  <c r="J254" i="1"/>
  <c r="P254" i="1" s="1"/>
  <c r="I254" i="1"/>
  <c r="O254" i="1" s="1"/>
  <c r="H254" i="1"/>
  <c r="H70" i="1" s="1"/>
  <c r="G254" i="1"/>
  <c r="G70" i="1" s="1"/>
  <c r="L251" i="1"/>
  <c r="K251" i="1"/>
  <c r="Q251" i="1" s="1"/>
  <c r="J251" i="1"/>
  <c r="I251" i="1"/>
  <c r="H251" i="1"/>
  <c r="G251" i="1"/>
  <c r="L249" i="1"/>
  <c r="K249" i="1"/>
  <c r="J249" i="1"/>
  <c r="I249" i="1"/>
  <c r="O249" i="1" s="1"/>
  <c r="H249" i="1"/>
  <c r="H68" i="1" s="1"/>
  <c r="G249" i="1"/>
  <c r="G68" i="1" s="1"/>
  <c r="L241" i="1"/>
  <c r="K241" i="1"/>
  <c r="Q241" i="1" s="1"/>
  <c r="J241" i="1"/>
  <c r="I241" i="1"/>
  <c r="H241" i="1"/>
  <c r="H67" i="1" s="1"/>
  <c r="G241" i="1"/>
  <c r="L231" i="1"/>
  <c r="R231" i="1" s="1"/>
  <c r="K231" i="1"/>
  <c r="J231" i="1"/>
  <c r="P231" i="1" s="1"/>
  <c r="I231" i="1"/>
  <c r="O231" i="1" s="1"/>
  <c r="H231" i="1"/>
  <c r="H66" i="1" s="1"/>
  <c r="G231" i="1"/>
  <c r="G66" i="1" s="1"/>
  <c r="L226" i="1"/>
  <c r="R226" i="1" s="1"/>
  <c r="K226" i="1"/>
  <c r="Q226" i="1" s="1"/>
  <c r="J226" i="1"/>
  <c r="P226" i="1" s="1"/>
  <c r="I226" i="1"/>
  <c r="H226" i="1"/>
  <c r="H65" i="1" s="1"/>
  <c r="G226" i="1"/>
  <c r="L214" i="1"/>
  <c r="K214" i="1"/>
  <c r="J214" i="1"/>
  <c r="J213" i="1" s="1"/>
  <c r="I214" i="1"/>
  <c r="I213" i="1" s="1"/>
  <c r="H214" i="1"/>
  <c r="H213" i="1" s="1"/>
  <c r="G214" i="1"/>
  <c r="G213" i="1" s="1"/>
  <c r="L211" i="1"/>
  <c r="K211" i="1"/>
  <c r="K86" i="1" s="1"/>
  <c r="J211" i="1"/>
  <c r="J86" i="1" s="1"/>
  <c r="I211" i="1"/>
  <c r="I86" i="1" s="1"/>
  <c r="H211" i="1"/>
  <c r="G211" i="1"/>
  <c r="L209" i="1"/>
  <c r="K209" i="1"/>
  <c r="J209" i="1"/>
  <c r="I209" i="1"/>
  <c r="I85" i="1" s="1"/>
  <c r="H209" i="1"/>
  <c r="H85" i="1" s="1"/>
  <c r="G209" i="1"/>
  <c r="L207" i="1"/>
  <c r="K207" i="1"/>
  <c r="J207" i="1"/>
  <c r="I207" i="1"/>
  <c r="H207" i="1"/>
  <c r="G207" i="1"/>
  <c r="G84" i="1" s="1"/>
  <c r="L202" i="1"/>
  <c r="K202" i="1"/>
  <c r="Q202" i="1" s="1"/>
  <c r="J202" i="1"/>
  <c r="I202" i="1"/>
  <c r="O202" i="1" s="1"/>
  <c r="H202" i="1"/>
  <c r="H83" i="1" s="1"/>
  <c r="G202" i="1"/>
  <c r="G83" i="1" s="1"/>
  <c r="L200" i="1"/>
  <c r="K200" i="1"/>
  <c r="K82" i="1" s="1"/>
  <c r="J200" i="1"/>
  <c r="I200" i="1"/>
  <c r="H200" i="1"/>
  <c r="G200" i="1"/>
  <c r="L194" i="1"/>
  <c r="K194" i="1"/>
  <c r="Q194" i="1" s="1"/>
  <c r="J194" i="1"/>
  <c r="I194" i="1"/>
  <c r="O194" i="1" s="1"/>
  <c r="H194" i="1"/>
  <c r="G194" i="1"/>
  <c r="G81" i="1" s="1"/>
  <c r="L189" i="1"/>
  <c r="K189" i="1"/>
  <c r="J189" i="1"/>
  <c r="J62" i="1" s="1"/>
  <c r="I189" i="1"/>
  <c r="I62" i="1" s="1"/>
  <c r="H189" i="1"/>
  <c r="G189" i="1"/>
  <c r="G62" i="1" s="1"/>
  <c r="L183" i="1"/>
  <c r="K183" i="1"/>
  <c r="Q183" i="1" s="1"/>
  <c r="J183" i="1"/>
  <c r="I183" i="1"/>
  <c r="H183" i="1"/>
  <c r="G183" i="1"/>
  <c r="L179" i="1"/>
  <c r="R179" i="1" s="1"/>
  <c r="K179" i="1"/>
  <c r="J179" i="1"/>
  <c r="J59" i="1" s="1"/>
  <c r="I179" i="1"/>
  <c r="H179" i="1"/>
  <c r="H178" i="1" s="1"/>
  <c r="G179" i="1"/>
  <c r="G178" i="1" s="1"/>
  <c r="L176" i="1"/>
  <c r="K176" i="1"/>
  <c r="J176" i="1"/>
  <c r="P176" i="1" s="1"/>
  <c r="I176" i="1"/>
  <c r="O176" i="1" s="1"/>
  <c r="H176" i="1"/>
  <c r="H57" i="1" s="1"/>
  <c r="G176" i="1"/>
  <c r="G57" i="1" s="1"/>
  <c r="L173" i="1"/>
  <c r="K173" i="1"/>
  <c r="K56" i="1" s="1"/>
  <c r="J173" i="1"/>
  <c r="J56" i="1" s="1"/>
  <c r="I173" i="1"/>
  <c r="I56" i="1" s="1"/>
  <c r="H173" i="1"/>
  <c r="H56" i="1" s="1"/>
  <c r="G173" i="1"/>
  <c r="L171" i="1"/>
  <c r="K171" i="1"/>
  <c r="J171" i="1"/>
  <c r="I171" i="1"/>
  <c r="O171" i="1" s="1"/>
  <c r="H171" i="1"/>
  <c r="H55" i="1" s="1"/>
  <c r="G171" i="1"/>
  <c r="G55" i="1" s="1"/>
  <c r="L165" i="1"/>
  <c r="R165" i="1" s="1"/>
  <c r="K165" i="1"/>
  <c r="Q165" i="1" s="1"/>
  <c r="J165" i="1"/>
  <c r="P165" i="1" s="1"/>
  <c r="I165" i="1"/>
  <c r="H165" i="1"/>
  <c r="H54" i="1" s="1"/>
  <c r="G165" i="1"/>
  <c r="G54" i="1" s="1"/>
  <c r="L158" i="1"/>
  <c r="L53" i="1" s="1"/>
  <c r="K158" i="1"/>
  <c r="J158" i="1"/>
  <c r="I158" i="1"/>
  <c r="O158" i="1" s="1"/>
  <c r="H158" i="1"/>
  <c r="G158" i="1"/>
  <c r="G53" i="1" s="1"/>
  <c r="L155" i="1"/>
  <c r="K155" i="1"/>
  <c r="Q155" i="1" s="1"/>
  <c r="J155" i="1"/>
  <c r="I155" i="1"/>
  <c r="O155" i="1" s="1"/>
  <c r="H155" i="1"/>
  <c r="G155" i="1"/>
  <c r="L153" i="1"/>
  <c r="K153" i="1"/>
  <c r="Q153" i="1" s="1"/>
  <c r="J153" i="1"/>
  <c r="I153" i="1"/>
  <c r="O153" i="1" s="1"/>
  <c r="H153" i="1"/>
  <c r="H50" i="1" s="1"/>
  <c r="G153" i="1"/>
  <c r="G50" i="1" s="1"/>
  <c r="L151" i="1"/>
  <c r="K151" i="1"/>
  <c r="J151" i="1"/>
  <c r="I151" i="1"/>
  <c r="H151" i="1"/>
  <c r="G151" i="1"/>
  <c r="G49" i="1" s="1"/>
  <c r="L147" i="1"/>
  <c r="K147" i="1"/>
  <c r="Q147" i="1" s="1"/>
  <c r="J147" i="1"/>
  <c r="I147" i="1"/>
  <c r="O147" i="1" s="1"/>
  <c r="H147" i="1"/>
  <c r="H48" i="1" s="1"/>
  <c r="G147" i="1"/>
  <c r="G48" i="1" s="1"/>
  <c r="L142" i="1"/>
  <c r="K142" i="1"/>
  <c r="Q142" i="1" s="1"/>
  <c r="J142" i="1"/>
  <c r="I142" i="1"/>
  <c r="O142" i="1" s="1"/>
  <c r="H142" i="1"/>
  <c r="H47" i="1" s="1"/>
  <c r="G142" i="1"/>
  <c r="L140" i="1"/>
  <c r="K140" i="1"/>
  <c r="J140" i="1"/>
  <c r="I140" i="1"/>
  <c r="O140" i="1" s="1"/>
  <c r="H140" i="1"/>
  <c r="H46" i="1" s="1"/>
  <c r="G140" i="1"/>
  <c r="G46" i="1" s="1"/>
  <c r="L138" i="1"/>
  <c r="K138" i="1"/>
  <c r="J138" i="1"/>
  <c r="I138" i="1"/>
  <c r="H138" i="1"/>
  <c r="H45" i="1" s="1"/>
  <c r="G138" i="1"/>
  <c r="G45" i="1" s="1"/>
  <c r="L134" i="1"/>
  <c r="K134" i="1"/>
  <c r="Q134" i="1" s="1"/>
  <c r="J134" i="1"/>
  <c r="I134" i="1"/>
  <c r="O134" i="1" s="1"/>
  <c r="H134" i="1"/>
  <c r="G134" i="1"/>
  <c r="L122" i="1"/>
  <c r="K122" i="1"/>
  <c r="H122" i="1"/>
  <c r="L119" i="1"/>
  <c r="K119" i="1"/>
  <c r="H119" i="1"/>
  <c r="J118" i="1"/>
  <c r="L115" i="1"/>
  <c r="H115" i="1"/>
  <c r="J114" i="1"/>
  <c r="L111" i="1"/>
  <c r="J108" i="1"/>
  <c r="L107" i="1"/>
  <c r="H107" i="1"/>
  <c r="L104" i="1"/>
  <c r="K104" i="1"/>
  <c r="H104" i="1"/>
  <c r="L98" i="1"/>
  <c r="J98" i="1"/>
  <c r="H98" i="1"/>
  <c r="H97" i="1" s="1"/>
  <c r="J96" i="1"/>
  <c r="L95" i="1"/>
  <c r="H95" i="1"/>
  <c r="L94" i="1"/>
  <c r="J94" i="1"/>
  <c r="L93" i="1"/>
  <c r="J93" i="1"/>
  <c r="H93" i="1"/>
  <c r="J92" i="1"/>
  <c r="H92" i="1"/>
  <c r="L91" i="1"/>
  <c r="K91" i="1"/>
  <c r="J91" i="1"/>
  <c r="H91" i="1"/>
  <c r="G91" i="1"/>
  <c r="I88" i="1"/>
  <c r="I87" i="1" s="1"/>
  <c r="L86" i="1"/>
  <c r="H86" i="1"/>
  <c r="G86" i="1"/>
  <c r="K85" i="1"/>
  <c r="J85" i="1"/>
  <c r="G85" i="1"/>
  <c r="L84" i="1"/>
  <c r="H84" i="1"/>
  <c r="J83" i="1"/>
  <c r="I83" i="1"/>
  <c r="L82" i="1"/>
  <c r="H82" i="1"/>
  <c r="G82" i="1"/>
  <c r="J81" i="1"/>
  <c r="L77" i="1"/>
  <c r="K77" i="1"/>
  <c r="J77" i="1"/>
  <c r="H77" i="1"/>
  <c r="J76" i="1"/>
  <c r="I76" i="1"/>
  <c r="L75" i="1"/>
  <c r="J75" i="1"/>
  <c r="H75" i="1"/>
  <c r="K73" i="1"/>
  <c r="H73" i="1"/>
  <c r="J72" i="1"/>
  <c r="I72" i="1"/>
  <c r="L71" i="1"/>
  <c r="H71" i="1"/>
  <c r="G71" i="1"/>
  <c r="J70" i="1"/>
  <c r="L69" i="1"/>
  <c r="H69" i="1"/>
  <c r="G69" i="1"/>
  <c r="J68" i="1"/>
  <c r="L67" i="1"/>
  <c r="G67" i="1"/>
  <c r="J66" i="1"/>
  <c r="H62" i="1"/>
  <c r="J61" i="1"/>
  <c r="I57" i="1"/>
  <c r="L56" i="1"/>
  <c r="G56" i="1"/>
  <c r="J55" i="1"/>
  <c r="J53" i="1"/>
  <c r="L51" i="1"/>
  <c r="H51" i="1"/>
  <c r="G51" i="1"/>
  <c r="J50" i="1"/>
  <c r="L49" i="1"/>
  <c r="K49" i="1"/>
  <c r="H49" i="1"/>
  <c r="K48" i="1"/>
  <c r="J48" i="1"/>
  <c r="I48" i="1"/>
  <c r="L47" i="1"/>
  <c r="I47" i="1"/>
  <c r="G47" i="1"/>
  <c r="I46" i="1"/>
  <c r="L45" i="1"/>
  <c r="L44" i="1"/>
  <c r="J44" i="1"/>
  <c r="I44" i="1"/>
  <c r="H44" i="1"/>
  <c r="G44" i="1"/>
  <c r="H74" i="1" l="1"/>
  <c r="K92" i="1"/>
  <c r="I50" i="1"/>
  <c r="K51" i="1"/>
  <c r="I55" i="1"/>
  <c r="I70" i="1"/>
  <c r="I81" i="1"/>
  <c r="J95" i="1"/>
  <c r="G182" i="1"/>
  <c r="H105" i="1"/>
  <c r="J65" i="1"/>
  <c r="K90" i="1"/>
  <c r="I95" i="1"/>
  <c r="I98" i="1"/>
  <c r="I115" i="1"/>
  <c r="I105" i="1"/>
  <c r="O330" i="1"/>
  <c r="H182" i="1"/>
  <c r="L90" i="1"/>
  <c r="L59" i="1"/>
  <c r="L58" i="1" s="1"/>
  <c r="L54" i="1"/>
  <c r="Q140" i="1"/>
  <c r="K46" i="1"/>
  <c r="K67" i="1"/>
  <c r="I68" i="1"/>
  <c r="K69" i="1"/>
  <c r="K65" i="1"/>
  <c r="R402" i="1"/>
  <c r="R400" i="1"/>
  <c r="K402" i="1"/>
  <c r="Q402" i="1" s="1"/>
  <c r="Q400" i="1"/>
  <c r="L178" i="1"/>
  <c r="R178" i="1" s="1"/>
  <c r="K309" i="1"/>
  <c r="K95" i="1"/>
  <c r="Q305" i="1"/>
  <c r="K93" i="1"/>
  <c r="K76" i="1"/>
  <c r="K75" i="1"/>
  <c r="K72" i="1"/>
  <c r="Q262" i="1"/>
  <c r="K70" i="1"/>
  <c r="Q254" i="1"/>
  <c r="K68" i="1"/>
  <c r="Q249" i="1"/>
  <c r="K66" i="1"/>
  <c r="Q231" i="1"/>
  <c r="K373" i="1"/>
  <c r="Q373" i="1" s="1"/>
  <c r="Q374" i="1"/>
  <c r="K118" i="1"/>
  <c r="K117" i="1" s="1"/>
  <c r="K364" i="1"/>
  <c r="K115" i="1"/>
  <c r="K113" i="1" s="1"/>
  <c r="K352" i="1"/>
  <c r="Q352" i="1" s="1"/>
  <c r="Q353" i="1"/>
  <c r="K112" i="1"/>
  <c r="K345" i="1"/>
  <c r="K108" i="1"/>
  <c r="K105" i="1"/>
  <c r="Q330" i="1"/>
  <c r="K323" i="1"/>
  <c r="Q323" i="1" s="1"/>
  <c r="K213" i="1"/>
  <c r="K84" i="1"/>
  <c r="K83" i="1"/>
  <c r="K81" i="1"/>
  <c r="K193" i="1"/>
  <c r="K62" i="1"/>
  <c r="K178" i="1"/>
  <c r="Q178" i="1" s="1"/>
  <c r="Q179" i="1"/>
  <c r="K57" i="1"/>
  <c r="Q176" i="1"/>
  <c r="K55" i="1"/>
  <c r="Q171" i="1"/>
  <c r="K54" i="1"/>
  <c r="K53" i="1"/>
  <c r="Q158" i="1"/>
  <c r="K47" i="1"/>
  <c r="K45" i="1"/>
  <c r="L97" i="1"/>
  <c r="L309" i="1"/>
  <c r="L282" i="1"/>
  <c r="R282" i="1" s="1"/>
  <c r="L70" i="1"/>
  <c r="L74" i="1"/>
  <c r="L269" i="1"/>
  <c r="L72" i="1"/>
  <c r="L68" i="1"/>
  <c r="L66" i="1"/>
  <c r="L373" i="1"/>
  <c r="L120" i="1"/>
  <c r="L364" i="1"/>
  <c r="L363" i="1" s="1"/>
  <c r="L114" i="1"/>
  <c r="L113" i="1" s="1"/>
  <c r="L112" i="1"/>
  <c r="L345" i="1"/>
  <c r="L344" i="1" s="1"/>
  <c r="L108" i="1"/>
  <c r="L106" i="1" s="1"/>
  <c r="L333" i="1"/>
  <c r="L322" i="1" s="1"/>
  <c r="L103" i="1"/>
  <c r="L213" i="1"/>
  <c r="L85" i="1"/>
  <c r="L83" i="1"/>
  <c r="L62" i="1"/>
  <c r="L61" i="1"/>
  <c r="L57" i="1"/>
  <c r="R176" i="1"/>
  <c r="L55" i="1"/>
  <c r="L157" i="1"/>
  <c r="R157" i="1" s="1"/>
  <c r="L50" i="1"/>
  <c r="L48" i="1"/>
  <c r="L133" i="1"/>
  <c r="L65" i="1"/>
  <c r="J121" i="1"/>
  <c r="J373" i="1"/>
  <c r="J119" i="1"/>
  <c r="J352" i="1"/>
  <c r="J344" i="1" s="1"/>
  <c r="J112" i="1"/>
  <c r="J345" i="1"/>
  <c r="J107" i="1"/>
  <c r="J333" i="1"/>
  <c r="J105" i="1"/>
  <c r="J97" i="1"/>
  <c r="J309" i="1"/>
  <c r="J282" i="1"/>
  <c r="J90" i="1"/>
  <c r="J89" i="1" s="1"/>
  <c r="J269" i="1"/>
  <c r="J74" i="1"/>
  <c r="J69" i="1"/>
  <c r="J67" i="1"/>
  <c r="J225" i="1"/>
  <c r="P225" i="1" s="1"/>
  <c r="J402" i="1"/>
  <c r="P402" i="1" s="1"/>
  <c r="P400" i="1"/>
  <c r="I402" i="1"/>
  <c r="O402" i="1" s="1"/>
  <c r="O400" i="1"/>
  <c r="H113" i="1"/>
  <c r="H352" i="1"/>
  <c r="H106" i="1"/>
  <c r="H333" i="1"/>
  <c r="H322" i="1" s="1"/>
  <c r="H89" i="1"/>
  <c r="H282" i="1"/>
  <c r="H281" i="1" s="1"/>
  <c r="H269" i="1"/>
  <c r="H193" i="1"/>
  <c r="H192" i="1" s="1"/>
  <c r="H61" i="1"/>
  <c r="H60" i="1" s="1"/>
  <c r="H59" i="1"/>
  <c r="H58" i="1" s="1"/>
  <c r="H157" i="1"/>
  <c r="G193" i="1"/>
  <c r="G192" i="1" s="1"/>
  <c r="G373" i="1"/>
  <c r="I122" i="1"/>
  <c r="O379" i="1"/>
  <c r="I121" i="1"/>
  <c r="I373" i="1"/>
  <c r="O373" i="1" s="1"/>
  <c r="G364" i="1"/>
  <c r="G363" i="1" s="1"/>
  <c r="G113" i="1"/>
  <c r="G352" i="1"/>
  <c r="I352" i="1"/>
  <c r="O352" i="1" s="1"/>
  <c r="I114" i="1"/>
  <c r="I108" i="1"/>
  <c r="I333" i="1"/>
  <c r="I97" i="1"/>
  <c r="I96" i="1"/>
  <c r="I94" i="1"/>
  <c r="I92" i="1"/>
  <c r="I77" i="1"/>
  <c r="O278" i="1"/>
  <c r="I269" i="1"/>
  <c r="O269" i="1" s="1"/>
  <c r="O270" i="1"/>
  <c r="I73" i="1"/>
  <c r="O267" i="1"/>
  <c r="I71" i="1"/>
  <c r="I69" i="1"/>
  <c r="O251" i="1"/>
  <c r="I67" i="1"/>
  <c r="O241" i="1"/>
  <c r="I66" i="1"/>
  <c r="G225" i="1"/>
  <c r="G65" i="1"/>
  <c r="G64" i="1" s="1"/>
  <c r="I65" i="1"/>
  <c r="O226" i="1"/>
  <c r="J49" i="1"/>
  <c r="J46" i="1"/>
  <c r="I53" i="1"/>
  <c r="I364" i="1"/>
  <c r="O365" i="1"/>
  <c r="I84" i="1"/>
  <c r="J84" i="1"/>
  <c r="J82" i="1"/>
  <c r="I82" i="1"/>
  <c r="I182" i="1"/>
  <c r="O182" i="1" s="1"/>
  <c r="O183" i="1"/>
  <c r="J182" i="1"/>
  <c r="J58" i="1"/>
  <c r="I59" i="1"/>
  <c r="O179" i="1"/>
  <c r="J178" i="1"/>
  <c r="P178" i="1" s="1"/>
  <c r="P179" i="1"/>
  <c r="J57" i="1"/>
  <c r="I54" i="1"/>
  <c r="O165" i="1"/>
  <c r="J51" i="1"/>
  <c r="I51" i="1"/>
  <c r="I49" i="1"/>
  <c r="J47" i="1"/>
  <c r="I45" i="1"/>
  <c r="J45" i="1"/>
  <c r="K50" i="1"/>
  <c r="J88" i="1"/>
  <c r="J87" i="1" s="1"/>
  <c r="J157" i="1"/>
  <c r="P157" i="1" s="1"/>
  <c r="J133" i="1"/>
  <c r="I118" i="1"/>
  <c r="I110" i="1"/>
  <c r="J60" i="1"/>
  <c r="K182" i="1"/>
  <c r="Q182" i="1" s="1"/>
  <c r="I61" i="1"/>
  <c r="I60" i="1" s="1"/>
  <c r="I178" i="1"/>
  <c r="O178" i="1" s="1"/>
  <c r="I133" i="1"/>
  <c r="O133" i="1" s="1"/>
  <c r="J122" i="1"/>
  <c r="H363" i="1"/>
  <c r="H121" i="1"/>
  <c r="H120" i="1" s="1"/>
  <c r="J364" i="1"/>
  <c r="H118" i="1"/>
  <c r="H117" i="1" s="1"/>
  <c r="L118" i="1"/>
  <c r="G117" i="1"/>
  <c r="G345" i="1"/>
  <c r="H110" i="1"/>
  <c r="H109" i="1" s="1"/>
  <c r="H345" i="1"/>
  <c r="G333" i="1"/>
  <c r="K333" i="1"/>
  <c r="I103" i="1"/>
  <c r="J323" i="1"/>
  <c r="G323" i="1"/>
  <c r="G103" i="1"/>
  <c r="H103" i="1"/>
  <c r="H102" i="1" s="1"/>
  <c r="J104" i="1"/>
  <c r="L89" i="1"/>
  <c r="G89" i="1"/>
  <c r="G282" i="1"/>
  <c r="G281" i="1" s="1"/>
  <c r="K282" i="1"/>
  <c r="I282" i="1"/>
  <c r="I90" i="1"/>
  <c r="G269" i="1"/>
  <c r="H225" i="1"/>
  <c r="L225" i="1"/>
  <c r="K225" i="1"/>
  <c r="Q225" i="1" s="1"/>
  <c r="H64" i="1"/>
  <c r="H63" i="1" s="1"/>
  <c r="L193" i="1"/>
  <c r="I193" i="1"/>
  <c r="J193" i="1"/>
  <c r="H81" i="1"/>
  <c r="H80" i="1" s="1"/>
  <c r="L81" i="1"/>
  <c r="G80" i="1"/>
  <c r="L182" i="1"/>
  <c r="J54" i="1"/>
  <c r="I157" i="1"/>
  <c r="O157" i="1" s="1"/>
  <c r="G52" i="1"/>
  <c r="H53" i="1"/>
  <c r="H52" i="1" s="1"/>
  <c r="G133" i="1"/>
  <c r="K133" i="1"/>
  <c r="Q133" i="1" s="1"/>
  <c r="H43" i="1"/>
  <c r="H133" i="1"/>
  <c r="L46" i="1"/>
  <c r="G121" i="1"/>
  <c r="G120" i="1" s="1"/>
  <c r="K121" i="1"/>
  <c r="J111" i="1"/>
  <c r="I345" i="1"/>
  <c r="J115" i="1"/>
  <c r="G110" i="1"/>
  <c r="K110" i="1"/>
  <c r="G107" i="1"/>
  <c r="G106" i="1" s="1"/>
  <c r="K107" i="1"/>
  <c r="I323" i="1"/>
  <c r="O323" i="1" s="1"/>
  <c r="G98" i="1"/>
  <c r="G97" i="1" s="1"/>
  <c r="K98" i="1"/>
  <c r="G74" i="1"/>
  <c r="K269" i="1"/>
  <c r="Q269" i="1" s="1"/>
  <c r="I75" i="1"/>
  <c r="I225" i="1"/>
  <c r="G88" i="1"/>
  <c r="G87" i="1" s="1"/>
  <c r="K88" i="1"/>
  <c r="H88" i="1"/>
  <c r="H87" i="1" s="1"/>
  <c r="L88" i="1"/>
  <c r="G61" i="1"/>
  <c r="G60" i="1" s="1"/>
  <c r="K61" i="1"/>
  <c r="G43" i="1"/>
  <c r="G59" i="1"/>
  <c r="G58" i="1" s="1"/>
  <c r="K59" i="1"/>
  <c r="G157" i="1"/>
  <c r="K157" i="1"/>
  <c r="Q157" i="1" s="1"/>
  <c r="K344" i="1" l="1"/>
  <c r="Q344" i="1" s="1"/>
  <c r="L60" i="1"/>
  <c r="I344" i="1"/>
  <c r="O344" i="1" s="1"/>
  <c r="K89" i="1"/>
  <c r="H344" i="1"/>
  <c r="H321" i="1" s="1"/>
  <c r="K43" i="1"/>
  <c r="J64" i="1"/>
  <c r="L64" i="1"/>
  <c r="L52" i="1"/>
  <c r="H224" i="1"/>
  <c r="H313" i="1" s="1"/>
  <c r="H116" i="1"/>
  <c r="K74" i="1"/>
  <c r="K64" i="1"/>
  <c r="K63" i="1" s="1"/>
  <c r="I52" i="1"/>
  <c r="K97" i="1"/>
  <c r="K281" i="1"/>
  <c r="Q281" i="1" s="1"/>
  <c r="Q282" i="1"/>
  <c r="K120" i="1"/>
  <c r="K116" i="1" s="1"/>
  <c r="K363" i="1"/>
  <c r="K109" i="1"/>
  <c r="K322" i="1"/>
  <c r="Q322" i="1" s="1"/>
  <c r="K106" i="1"/>
  <c r="K103" i="1"/>
  <c r="K87" i="1"/>
  <c r="K80" i="1"/>
  <c r="K192" i="1"/>
  <c r="Q192" i="1" s="1"/>
  <c r="Q193" i="1"/>
  <c r="K60" i="1"/>
  <c r="K58" i="1"/>
  <c r="K52" i="1"/>
  <c r="L281" i="1"/>
  <c r="R281" i="1" s="1"/>
  <c r="L117" i="1"/>
  <c r="L110" i="1"/>
  <c r="L102" i="1"/>
  <c r="L87" i="1"/>
  <c r="L80" i="1"/>
  <c r="L192" i="1"/>
  <c r="L43" i="1"/>
  <c r="L132" i="1"/>
  <c r="L63" i="1"/>
  <c r="L224" i="1"/>
  <c r="R225" i="1"/>
  <c r="J120" i="1"/>
  <c r="J117" i="1"/>
  <c r="J363" i="1"/>
  <c r="J113" i="1"/>
  <c r="J109" i="1" s="1"/>
  <c r="J110" i="1"/>
  <c r="J106" i="1"/>
  <c r="J103" i="1"/>
  <c r="J322" i="1"/>
  <c r="J281" i="1"/>
  <c r="P281" i="1" s="1"/>
  <c r="P282" i="1"/>
  <c r="J224" i="1"/>
  <c r="P224" i="1" s="1"/>
  <c r="J63" i="1"/>
  <c r="H101" i="1"/>
  <c r="H132" i="1"/>
  <c r="H217" i="1" s="1"/>
  <c r="H42" i="1"/>
  <c r="H78" i="1" s="1"/>
  <c r="G132" i="1"/>
  <c r="G217" i="1" s="1"/>
  <c r="I120" i="1"/>
  <c r="G116" i="1"/>
  <c r="G109" i="1"/>
  <c r="G344" i="1"/>
  <c r="I113" i="1"/>
  <c r="I106" i="1"/>
  <c r="I102" i="1" s="1"/>
  <c r="I322" i="1"/>
  <c r="O322" i="1" s="1"/>
  <c r="G322" i="1"/>
  <c r="G321" i="1" s="1"/>
  <c r="I281" i="1"/>
  <c r="O281" i="1" s="1"/>
  <c r="O282" i="1"/>
  <c r="I89" i="1"/>
  <c r="I74" i="1"/>
  <c r="I64" i="1"/>
  <c r="G224" i="1"/>
  <c r="G313" i="1" s="1"/>
  <c r="I224" i="1"/>
  <c r="O224" i="1" s="1"/>
  <c r="O225" i="1"/>
  <c r="J80" i="1"/>
  <c r="J43" i="1"/>
  <c r="I363" i="1"/>
  <c r="I80" i="1"/>
  <c r="I43" i="1"/>
  <c r="I117" i="1"/>
  <c r="I192" i="1"/>
  <c r="O192" i="1" s="1"/>
  <c r="O193" i="1"/>
  <c r="J79" i="1"/>
  <c r="J192" i="1"/>
  <c r="I58" i="1"/>
  <c r="J52" i="1"/>
  <c r="K132" i="1"/>
  <c r="J132" i="1"/>
  <c r="I132" i="1"/>
  <c r="L321" i="1"/>
  <c r="G102" i="1"/>
  <c r="G63" i="1"/>
  <c r="K224" i="1"/>
  <c r="G79" i="1"/>
  <c r="L79" i="1"/>
  <c r="H79" i="1"/>
  <c r="G42" i="1"/>
  <c r="F122" i="1"/>
  <c r="F115" i="1"/>
  <c r="F112" i="1"/>
  <c r="F107" i="1"/>
  <c r="F104" i="1"/>
  <c r="F96" i="1"/>
  <c r="F95" i="1"/>
  <c r="F93" i="1"/>
  <c r="F92" i="1"/>
  <c r="F91" i="1"/>
  <c r="F77" i="1"/>
  <c r="F76" i="1"/>
  <c r="F73" i="1"/>
  <c r="F72" i="1"/>
  <c r="F70" i="1"/>
  <c r="P70" i="1" s="1"/>
  <c r="F68" i="1"/>
  <c r="F67" i="1"/>
  <c r="F66" i="1"/>
  <c r="P66" i="1" s="1"/>
  <c r="F65" i="1"/>
  <c r="P65" i="1" s="1"/>
  <c r="F86" i="1"/>
  <c r="F85" i="1"/>
  <c r="F84" i="1"/>
  <c r="F83" i="1"/>
  <c r="F81" i="1"/>
  <c r="F62" i="1"/>
  <c r="F57" i="1"/>
  <c r="R57" i="1" s="1"/>
  <c r="F56" i="1"/>
  <c r="F55" i="1"/>
  <c r="F54" i="1"/>
  <c r="R54" i="1" s="1"/>
  <c r="F53" i="1"/>
  <c r="F51" i="1"/>
  <c r="F50" i="1"/>
  <c r="F49" i="1"/>
  <c r="F48" i="1"/>
  <c r="F47" i="1"/>
  <c r="F46" i="1"/>
  <c r="F45" i="1"/>
  <c r="F119" i="1"/>
  <c r="F111" i="1"/>
  <c r="F105" i="1"/>
  <c r="F94" i="1"/>
  <c r="F90" i="1"/>
  <c r="R90" i="1" s="1"/>
  <c r="F82" i="1"/>
  <c r="F71" i="1"/>
  <c r="F69" i="1"/>
  <c r="F44" i="1"/>
  <c r="L42" i="1" l="1"/>
  <c r="K102" i="1"/>
  <c r="R95" i="1"/>
  <c r="P95" i="1"/>
  <c r="P90" i="1"/>
  <c r="R66" i="1"/>
  <c r="R70" i="1"/>
  <c r="R65" i="1"/>
  <c r="P54" i="1"/>
  <c r="P57" i="1"/>
  <c r="K313" i="1"/>
  <c r="Q224" i="1"/>
  <c r="K321" i="1"/>
  <c r="K101" i="1"/>
  <c r="K79" i="1"/>
  <c r="K42" i="1"/>
  <c r="K78" i="1" s="1"/>
  <c r="L116" i="1"/>
  <c r="L109" i="1"/>
  <c r="L217" i="1"/>
  <c r="L78" i="1"/>
  <c r="R132" i="1"/>
  <c r="L313" i="1"/>
  <c r="R224" i="1"/>
  <c r="J116" i="1"/>
  <c r="J321" i="1"/>
  <c r="J102" i="1"/>
  <c r="J313" i="1"/>
  <c r="G101" i="1"/>
  <c r="I109" i="1"/>
  <c r="I63" i="1"/>
  <c r="I313" i="1"/>
  <c r="G78" i="1"/>
  <c r="G99" i="1" s="1"/>
  <c r="J42" i="1"/>
  <c r="J78" i="1" s="1"/>
  <c r="I321" i="1"/>
  <c r="I79" i="1"/>
  <c r="I42" i="1"/>
  <c r="I116" i="1"/>
  <c r="I217" i="1"/>
  <c r="O132" i="1"/>
  <c r="J217" i="1"/>
  <c r="P132" i="1"/>
  <c r="K217" i="1"/>
  <c r="Q132" i="1"/>
  <c r="H99" i="1"/>
  <c r="H125" i="1" s="1"/>
  <c r="F75" i="1"/>
  <c r="F74" i="1" s="1"/>
  <c r="F108" i="1"/>
  <c r="F88" i="1"/>
  <c r="F87" i="1" s="1"/>
  <c r="F98" i="1"/>
  <c r="F97" i="1" s="1"/>
  <c r="F43" i="1"/>
  <c r="F61" i="1"/>
  <c r="F60" i="1" s="1"/>
  <c r="F103" i="1"/>
  <c r="F121" i="1"/>
  <c r="F120" i="1" s="1"/>
  <c r="F118" i="1"/>
  <c r="F117" i="1" s="1"/>
  <c r="F114" i="1"/>
  <c r="F110" i="1"/>
  <c r="F106" i="1"/>
  <c r="F89" i="1"/>
  <c r="F64" i="1"/>
  <c r="F80" i="1"/>
  <c r="F59" i="1"/>
  <c r="F52" i="1"/>
  <c r="R52" i="1" s="1"/>
  <c r="E122" i="1"/>
  <c r="E121" i="1"/>
  <c r="E118" i="1"/>
  <c r="E115" i="1"/>
  <c r="E114" i="1"/>
  <c r="E112" i="1"/>
  <c r="E108" i="1"/>
  <c r="E105" i="1"/>
  <c r="E96" i="1"/>
  <c r="E95" i="1"/>
  <c r="E94" i="1"/>
  <c r="E93" i="1"/>
  <c r="E92" i="1"/>
  <c r="E91" i="1"/>
  <c r="E77" i="1"/>
  <c r="E73" i="1"/>
  <c r="E72" i="1"/>
  <c r="E71" i="1"/>
  <c r="E70" i="1"/>
  <c r="E69" i="1"/>
  <c r="E68" i="1"/>
  <c r="E67" i="1"/>
  <c r="E66" i="1"/>
  <c r="E65" i="1"/>
  <c r="E86" i="1"/>
  <c r="E85" i="1"/>
  <c r="E84" i="1"/>
  <c r="E83" i="1"/>
  <c r="E82" i="1"/>
  <c r="E62" i="1"/>
  <c r="E57" i="1"/>
  <c r="E56" i="1"/>
  <c r="E55" i="1"/>
  <c r="E54" i="1"/>
  <c r="E51" i="1"/>
  <c r="E50" i="1"/>
  <c r="E49" i="1"/>
  <c r="E48" i="1"/>
  <c r="E47" i="1"/>
  <c r="E46" i="1"/>
  <c r="E45" i="1"/>
  <c r="E88" i="1"/>
  <c r="E87" i="1" s="1"/>
  <c r="E76" i="1"/>
  <c r="E44" i="1"/>
  <c r="L101" i="1" l="1"/>
  <c r="Q118" i="1"/>
  <c r="O118" i="1"/>
  <c r="Q121" i="1"/>
  <c r="O121" i="1"/>
  <c r="Q122" i="1"/>
  <c r="O122" i="1"/>
  <c r="F116" i="1"/>
  <c r="O115" i="1"/>
  <c r="Q115" i="1"/>
  <c r="Q114" i="1"/>
  <c r="O114" i="1"/>
  <c r="O105" i="1"/>
  <c r="Q105" i="1"/>
  <c r="O95" i="1"/>
  <c r="Q95" i="1"/>
  <c r="R89" i="1"/>
  <c r="P89" i="1"/>
  <c r="Q92" i="1"/>
  <c r="O92" i="1"/>
  <c r="Q67" i="1"/>
  <c r="O67" i="1"/>
  <c r="O68" i="1"/>
  <c r="Q68" i="1"/>
  <c r="O72" i="1"/>
  <c r="Q72" i="1"/>
  <c r="P64" i="1"/>
  <c r="R64" i="1"/>
  <c r="P313" i="1"/>
  <c r="O65" i="1"/>
  <c r="Q65" i="1"/>
  <c r="O69" i="1"/>
  <c r="Q69" i="1"/>
  <c r="Q73" i="1"/>
  <c r="O73" i="1"/>
  <c r="R313" i="1"/>
  <c r="O66" i="1"/>
  <c r="Q66" i="1"/>
  <c r="O70" i="1"/>
  <c r="Q70" i="1"/>
  <c r="Q77" i="1"/>
  <c r="O77" i="1"/>
  <c r="O83" i="1"/>
  <c r="Q83" i="1"/>
  <c r="O55" i="1"/>
  <c r="Q55" i="1"/>
  <c r="Q46" i="1"/>
  <c r="O46" i="1"/>
  <c r="O50" i="1"/>
  <c r="Q50" i="1"/>
  <c r="Q51" i="1"/>
  <c r="O51" i="1"/>
  <c r="O57" i="1"/>
  <c r="Q57" i="1"/>
  <c r="F58" i="1"/>
  <c r="P59" i="1"/>
  <c r="R59" i="1"/>
  <c r="Q44" i="1"/>
  <c r="O44" i="1"/>
  <c r="O47" i="1"/>
  <c r="Q47" i="1"/>
  <c r="O48" i="1"/>
  <c r="Q48" i="1"/>
  <c r="Q54" i="1"/>
  <c r="O54" i="1"/>
  <c r="P52" i="1"/>
  <c r="E119" i="1"/>
  <c r="Q370" i="1"/>
  <c r="O370" i="1"/>
  <c r="L99" i="1"/>
  <c r="L125" i="1" s="1"/>
  <c r="J101" i="1"/>
  <c r="F113" i="1"/>
  <c r="F109" i="1" s="1"/>
  <c r="G125" i="1"/>
  <c r="I78" i="1"/>
  <c r="I101" i="1"/>
  <c r="J99" i="1"/>
  <c r="K99" i="1"/>
  <c r="F102" i="1"/>
  <c r="E98" i="1"/>
  <c r="E97" i="1" s="1"/>
  <c r="F42" i="1"/>
  <c r="R42" i="1" s="1"/>
  <c r="R217" i="1"/>
  <c r="F63" i="1"/>
  <c r="F79" i="1"/>
  <c r="E75" i="1"/>
  <c r="E120" i="1"/>
  <c r="E113" i="1"/>
  <c r="E111" i="1"/>
  <c r="E107" i="1"/>
  <c r="E106" i="1" s="1"/>
  <c r="E104" i="1"/>
  <c r="E103" i="1" s="1"/>
  <c r="E61" i="1"/>
  <c r="E53" i="1"/>
  <c r="E90" i="1"/>
  <c r="E64" i="1"/>
  <c r="E81" i="1"/>
  <c r="E59" i="1"/>
  <c r="E43" i="1"/>
  <c r="P42" i="1" l="1"/>
  <c r="O120" i="1"/>
  <c r="Q120" i="1"/>
  <c r="Q113" i="1"/>
  <c r="O113" i="1"/>
  <c r="F101" i="1"/>
  <c r="O103" i="1"/>
  <c r="Q103" i="1"/>
  <c r="Q90" i="1"/>
  <c r="O90" i="1"/>
  <c r="Q64" i="1"/>
  <c r="O64" i="1"/>
  <c r="Q75" i="1"/>
  <c r="O75" i="1"/>
  <c r="P63" i="1"/>
  <c r="R63" i="1"/>
  <c r="R79" i="1"/>
  <c r="P79" i="1"/>
  <c r="O81" i="1"/>
  <c r="Q81" i="1"/>
  <c r="Q43" i="1"/>
  <c r="O43" i="1"/>
  <c r="P217" i="1"/>
  <c r="R58" i="1"/>
  <c r="P58" i="1"/>
  <c r="Q59" i="1"/>
  <c r="O59" i="1"/>
  <c r="Q53" i="1"/>
  <c r="O53" i="1"/>
  <c r="O61" i="1"/>
  <c r="Q61" i="1"/>
  <c r="O119" i="1"/>
  <c r="Q119" i="1"/>
  <c r="E117" i="1"/>
  <c r="E116" i="1" s="1"/>
  <c r="Q364" i="1"/>
  <c r="O364" i="1"/>
  <c r="I99" i="1"/>
  <c r="I125" i="1" s="1"/>
  <c r="J125" i="1"/>
  <c r="K125" i="1"/>
  <c r="F78" i="1"/>
  <c r="E58" i="1"/>
  <c r="E52" i="1"/>
  <c r="E42" i="1" s="1"/>
  <c r="E80" i="1"/>
  <c r="E74" i="1"/>
  <c r="E63" i="1" s="1"/>
  <c r="E110" i="1"/>
  <c r="E109" i="1" s="1"/>
  <c r="E89" i="1"/>
  <c r="E60" i="1"/>
  <c r="E102" i="1"/>
  <c r="Q109" i="1" l="1"/>
  <c r="O109" i="1"/>
  <c r="Q102" i="1"/>
  <c r="O102" i="1"/>
  <c r="Q89" i="1"/>
  <c r="O89" i="1"/>
  <c r="Q74" i="1"/>
  <c r="O74" i="1"/>
  <c r="Q63" i="1"/>
  <c r="O63" i="1"/>
  <c r="Q80" i="1"/>
  <c r="O80" i="1"/>
  <c r="O60" i="1"/>
  <c r="Q60" i="1"/>
  <c r="F99" i="1"/>
  <c r="F125" i="1" s="1"/>
  <c r="P78" i="1"/>
  <c r="R78" i="1"/>
  <c r="Q42" i="1"/>
  <c r="O42" i="1"/>
  <c r="O58" i="1"/>
  <c r="Q58" i="1"/>
  <c r="O52" i="1"/>
  <c r="Q52" i="1"/>
  <c r="Q116" i="1"/>
  <c r="O116" i="1"/>
  <c r="Q363" i="1"/>
  <c r="O363" i="1"/>
  <c r="Q117" i="1"/>
  <c r="O117" i="1"/>
  <c r="O321" i="1"/>
  <c r="Q321" i="1"/>
  <c r="E79" i="1"/>
  <c r="E78" i="1"/>
  <c r="E101" i="1"/>
  <c r="O313" i="1" l="1"/>
  <c r="Q313" i="1"/>
  <c r="O79" i="1"/>
  <c r="Q79" i="1"/>
  <c r="Q217" i="1"/>
  <c r="O217" i="1"/>
  <c r="Q78" i="1"/>
  <c r="O78" i="1"/>
  <c r="Q101" i="1"/>
  <c r="O101" i="1"/>
  <c r="E99" i="1"/>
  <c r="E125" i="1" l="1"/>
  <c r="Q99" i="1"/>
  <c r="O99" i="1"/>
  <c r="M400" i="1"/>
  <c r="N400" i="1"/>
  <c r="N402" i="1" s="1"/>
  <c r="M134" i="1" l="1"/>
  <c r="N134" i="1"/>
  <c r="M138" i="1"/>
  <c r="M45" i="1" s="1"/>
  <c r="N138" i="1"/>
  <c r="N45" i="1" s="1"/>
  <c r="M140" i="1"/>
  <c r="M46" i="1" s="1"/>
  <c r="N140" i="1"/>
  <c r="N46" i="1" s="1"/>
  <c r="M142" i="1"/>
  <c r="M47" i="1" s="1"/>
  <c r="N142" i="1"/>
  <c r="N47" i="1" s="1"/>
  <c r="M147" i="1"/>
  <c r="M48" i="1" s="1"/>
  <c r="N147" i="1"/>
  <c r="N48" i="1" s="1"/>
  <c r="M151" i="1"/>
  <c r="M49" i="1" s="1"/>
  <c r="N151" i="1"/>
  <c r="N49" i="1" s="1"/>
  <c r="M153" i="1"/>
  <c r="M50" i="1" s="1"/>
  <c r="N153" i="1"/>
  <c r="N50" i="1" s="1"/>
  <c r="M155" i="1"/>
  <c r="M51" i="1" s="1"/>
  <c r="N155" i="1"/>
  <c r="N51" i="1" s="1"/>
  <c r="M158" i="1"/>
  <c r="M53" i="1" s="1"/>
  <c r="N158" i="1"/>
  <c r="N53" i="1" s="1"/>
  <c r="M165" i="1"/>
  <c r="M54" i="1" s="1"/>
  <c r="N165" i="1"/>
  <c r="N54" i="1" s="1"/>
  <c r="M171" i="1"/>
  <c r="N171" i="1"/>
  <c r="N55" i="1" s="1"/>
  <c r="M173" i="1"/>
  <c r="M56" i="1" s="1"/>
  <c r="N173" i="1"/>
  <c r="N56" i="1" s="1"/>
  <c r="M176" i="1"/>
  <c r="M57" i="1" s="1"/>
  <c r="N176" i="1"/>
  <c r="N57" i="1" s="1"/>
  <c r="M179" i="1"/>
  <c r="M178" i="1" s="1"/>
  <c r="N179" i="1"/>
  <c r="N59" i="1" s="1"/>
  <c r="N58" i="1" s="1"/>
  <c r="M183" i="1"/>
  <c r="M61" i="1" s="1"/>
  <c r="N183" i="1"/>
  <c r="M189" i="1"/>
  <c r="M62" i="1" s="1"/>
  <c r="N189" i="1"/>
  <c r="N62" i="1" s="1"/>
  <c r="M194" i="1"/>
  <c r="M81" i="1" s="1"/>
  <c r="N194" i="1"/>
  <c r="N81" i="1" s="1"/>
  <c r="M200" i="1"/>
  <c r="M82" i="1" s="1"/>
  <c r="N200" i="1"/>
  <c r="N82" i="1" s="1"/>
  <c r="M202" i="1"/>
  <c r="M83" i="1" s="1"/>
  <c r="N202" i="1"/>
  <c r="N83" i="1" s="1"/>
  <c r="M207" i="1"/>
  <c r="M84" i="1" s="1"/>
  <c r="N207" i="1"/>
  <c r="N84" i="1" s="1"/>
  <c r="M209" i="1"/>
  <c r="M85" i="1" s="1"/>
  <c r="N209" i="1"/>
  <c r="N85" i="1" s="1"/>
  <c r="M211" i="1"/>
  <c r="M86" i="1" s="1"/>
  <c r="N211" i="1"/>
  <c r="N86" i="1" s="1"/>
  <c r="M214" i="1"/>
  <c r="M213" i="1" s="1"/>
  <c r="N214" i="1"/>
  <c r="N213" i="1" s="1"/>
  <c r="M283" i="1"/>
  <c r="M90" i="1" s="1"/>
  <c r="N283" i="1"/>
  <c r="N90" i="1" s="1"/>
  <c r="M291" i="1"/>
  <c r="M91" i="1" s="1"/>
  <c r="N291" i="1"/>
  <c r="N91" i="1" s="1"/>
  <c r="M293" i="1"/>
  <c r="M92" i="1" s="1"/>
  <c r="N293" i="1"/>
  <c r="N92" i="1" s="1"/>
  <c r="M301" i="1"/>
  <c r="M93" i="1" s="1"/>
  <c r="N301" i="1"/>
  <c r="N93" i="1" s="1"/>
  <c r="M303" i="1"/>
  <c r="M94" i="1" s="1"/>
  <c r="N303" i="1"/>
  <c r="N94" i="1" s="1"/>
  <c r="M305" i="1"/>
  <c r="M95" i="1" s="1"/>
  <c r="N305" i="1"/>
  <c r="N95" i="1" s="1"/>
  <c r="M307" i="1"/>
  <c r="M96" i="1" s="1"/>
  <c r="N307" i="1"/>
  <c r="N96" i="1" s="1"/>
  <c r="M310" i="1"/>
  <c r="M309" i="1" s="1"/>
  <c r="N310" i="1"/>
  <c r="N309" i="1" s="1"/>
  <c r="M226" i="1"/>
  <c r="M65" i="1" s="1"/>
  <c r="N226" i="1"/>
  <c r="N65" i="1" s="1"/>
  <c r="M231" i="1"/>
  <c r="M66" i="1" s="1"/>
  <c r="N231" i="1"/>
  <c r="M241" i="1"/>
  <c r="M67" i="1" s="1"/>
  <c r="N241" i="1"/>
  <c r="N67" i="1" s="1"/>
  <c r="M249" i="1"/>
  <c r="M68" i="1" s="1"/>
  <c r="N249" i="1"/>
  <c r="N68" i="1" s="1"/>
  <c r="M251" i="1"/>
  <c r="M69" i="1" s="1"/>
  <c r="N251" i="1"/>
  <c r="N69" i="1" s="1"/>
  <c r="M254" i="1"/>
  <c r="M70" i="1" s="1"/>
  <c r="N254" i="1"/>
  <c r="N70" i="1" s="1"/>
  <c r="M257" i="1"/>
  <c r="M71" i="1" s="1"/>
  <c r="N257" i="1"/>
  <c r="N71" i="1" s="1"/>
  <c r="M262" i="1"/>
  <c r="M72" i="1" s="1"/>
  <c r="N262" i="1"/>
  <c r="N72" i="1" s="1"/>
  <c r="M267" i="1"/>
  <c r="M73" i="1" s="1"/>
  <c r="N267" i="1"/>
  <c r="N73" i="1" s="1"/>
  <c r="M270" i="1"/>
  <c r="M75" i="1" s="1"/>
  <c r="N270" i="1"/>
  <c r="N75" i="1" s="1"/>
  <c r="M276" i="1"/>
  <c r="M76" i="1" s="1"/>
  <c r="N276" i="1"/>
  <c r="N76" i="1" s="1"/>
  <c r="M278" i="1"/>
  <c r="M77" i="1" s="1"/>
  <c r="N278" i="1"/>
  <c r="N77" i="1" s="1"/>
  <c r="M365" i="1"/>
  <c r="N365" i="1"/>
  <c r="N118" i="1" s="1"/>
  <c r="M370" i="1"/>
  <c r="M119" i="1" s="1"/>
  <c r="N370" i="1"/>
  <c r="N119" i="1" s="1"/>
  <c r="M374" i="1"/>
  <c r="M121" i="1" s="1"/>
  <c r="N374" i="1"/>
  <c r="M379" i="1"/>
  <c r="M122" i="1" s="1"/>
  <c r="N379" i="1"/>
  <c r="N122" i="1" s="1"/>
  <c r="M346" i="1"/>
  <c r="M111" i="1" s="1"/>
  <c r="N346" i="1"/>
  <c r="M349" i="1"/>
  <c r="M112" i="1" s="1"/>
  <c r="N349" i="1"/>
  <c r="N112" i="1" s="1"/>
  <c r="M353" i="1"/>
  <c r="M114" i="1" s="1"/>
  <c r="N353" i="1"/>
  <c r="M359" i="1"/>
  <c r="M115" i="1" s="1"/>
  <c r="N359" i="1"/>
  <c r="N115" i="1" s="1"/>
  <c r="M340" i="1"/>
  <c r="M108" i="1" s="1"/>
  <c r="N340" i="1"/>
  <c r="N108" i="1" s="1"/>
  <c r="M324" i="1"/>
  <c r="M104" i="1" s="1"/>
  <c r="N324" i="1"/>
  <c r="M330" i="1"/>
  <c r="N330" i="1"/>
  <c r="N105" i="1" s="1"/>
  <c r="M334" i="1"/>
  <c r="M107" i="1" s="1"/>
  <c r="N334" i="1"/>
  <c r="N107" i="1" s="1"/>
  <c r="M44" i="1"/>
  <c r="N44" i="1"/>
  <c r="M55" i="1"/>
  <c r="M88" i="1" l="1"/>
  <c r="M87" i="1" s="1"/>
  <c r="M98" i="1"/>
  <c r="M97" i="1" s="1"/>
  <c r="N345" i="1"/>
  <c r="N88" i="1"/>
  <c r="N87" i="1" s="1"/>
  <c r="N352" i="1"/>
  <c r="N106" i="1"/>
  <c r="N373" i="1"/>
  <c r="M59" i="1"/>
  <c r="M58" i="1" s="1"/>
  <c r="N74" i="1"/>
  <c r="N225" i="1"/>
  <c r="M373" i="1"/>
  <c r="M364" i="1"/>
  <c r="N364" i="1"/>
  <c r="M118" i="1"/>
  <c r="M117" i="1" s="1"/>
  <c r="M352" i="1"/>
  <c r="N114" i="1"/>
  <c r="N113" i="1" s="1"/>
  <c r="M345" i="1"/>
  <c r="M110" i="1"/>
  <c r="N111" i="1"/>
  <c r="N110" i="1" s="1"/>
  <c r="N333" i="1"/>
  <c r="M333" i="1"/>
  <c r="N323" i="1"/>
  <c r="M323" i="1"/>
  <c r="N98" i="1"/>
  <c r="N97" i="1" s="1"/>
  <c r="N66" i="1"/>
  <c r="N64" i="1" s="1"/>
  <c r="M225" i="1"/>
  <c r="M193" i="1"/>
  <c r="M192" i="1" s="1"/>
  <c r="N182" i="1"/>
  <c r="M182" i="1"/>
  <c r="M60" i="1"/>
  <c r="M157" i="1"/>
  <c r="M133" i="1"/>
  <c r="M43" i="1"/>
  <c r="N133" i="1"/>
  <c r="N61" i="1"/>
  <c r="N60" i="1" s="1"/>
  <c r="N52" i="1"/>
  <c r="N80" i="1"/>
  <c r="M52" i="1"/>
  <c r="M80" i="1"/>
  <c r="N193" i="1"/>
  <c r="N192" i="1" s="1"/>
  <c r="N178" i="1"/>
  <c r="N157" i="1"/>
  <c r="N43" i="1"/>
  <c r="N89" i="1"/>
  <c r="M89" i="1"/>
  <c r="N282" i="1"/>
  <c r="N281" i="1" s="1"/>
  <c r="M282" i="1"/>
  <c r="M281" i="1" s="1"/>
  <c r="N269" i="1"/>
  <c r="M269" i="1"/>
  <c r="M64" i="1"/>
  <c r="M74" i="1"/>
  <c r="M120" i="1"/>
  <c r="N121" i="1"/>
  <c r="N120" i="1" s="1"/>
  <c r="N117" i="1"/>
  <c r="M113" i="1"/>
  <c r="M106" i="1"/>
  <c r="M105" i="1"/>
  <c r="M103" i="1" s="1"/>
  <c r="N104" i="1"/>
  <c r="N103" i="1" s="1"/>
  <c r="N344" i="1" l="1"/>
  <c r="M363" i="1"/>
  <c r="M109" i="1"/>
  <c r="N322" i="1"/>
  <c r="N102" i="1"/>
  <c r="N109" i="1"/>
  <c r="N363" i="1"/>
  <c r="M344" i="1"/>
  <c r="N63" i="1"/>
  <c r="M224" i="1"/>
  <c r="M313" i="1" s="1"/>
  <c r="M116" i="1"/>
  <c r="M42" i="1"/>
  <c r="N79" i="1"/>
  <c r="N224" i="1"/>
  <c r="N313" i="1" s="1"/>
  <c r="M63" i="1"/>
  <c r="M322" i="1"/>
  <c r="M79" i="1"/>
  <c r="M132" i="1"/>
  <c r="M217" i="1" s="1"/>
  <c r="N132" i="1"/>
  <c r="N217" i="1" s="1"/>
  <c r="N42" i="1"/>
  <c r="N116" i="1"/>
  <c r="M102" i="1"/>
  <c r="N321" i="1" l="1"/>
  <c r="N101" i="1"/>
  <c r="M321" i="1"/>
  <c r="M101" i="1"/>
  <c r="N78" i="1"/>
  <c r="N99" i="1" s="1"/>
  <c r="M78" i="1"/>
  <c r="M99" i="1" s="1"/>
  <c r="M402" i="1"/>
  <c r="N125" i="1" l="1"/>
  <c r="M125" i="1"/>
</calcChain>
</file>

<file path=xl/sharedStrings.xml><?xml version="1.0" encoding="utf-8"?>
<sst xmlns="http://schemas.openxmlformats.org/spreadsheetml/2006/main" count="1152" uniqueCount="427">
  <si>
    <t>1=(2+11+17+19)</t>
  </si>
  <si>
    <t>2=(3+4+5+6+7+8+9+10)</t>
  </si>
  <si>
    <t>11=(12+13+14+15+16)</t>
  </si>
  <si>
    <t>17=(18)</t>
  </si>
  <si>
    <t>19=(20+21)</t>
  </si>
  <si>
    <t>22=(23+33+36)</t>
  </si>
  <si>
    <t>23=(24+25+26+
27+28+29+30+31+32)</t>
  </si>
  <si>
    <t>33=(34+35)</t>
  </si>
  <si>
    <t>* * * *</t>
  </si>
  <si>
    <t>37=(1-22)</t>
  </si>
  <si>
    <t>38=(39+46-48-56)</t>
  </si>
  <si>
    <t>39=(40+41+
42+43+44+45)</t>
  </si>
  <si>
    <t>46=(47)</t>
  </si>
  <si>
    <t>48=(49+
50+51+52+53+54+55)</t>
  </si>
  <si>
    <t>56=(57)</t>
  </si>
  <si>
    <t>58=(37+38)</t>
  </si>
  <si>
    <t>59=(60+67+74+81)</t>
  </si>
  <si>
    <t>60=(61-64)</t>
  </si>
  <si>
    <t>61=(62+63)</t>
  </si>
  <si>
    <t>64=(65+66)</t>
  </si>
  <si>
    <t>67=(68-71)</t>
  </si>
  <si>
    <t>68=(69+70)</t>
  </si>
  <si>
    <t>71=(72+73)</t>
  </si>
  <si>
    <t>74=(75-78)</t>
  </si>
  <si>
    <t>75=(76+77)</t>
  </si>
  <si>
    <t>78=(79+80)</t>
  </si>
  <si>
    <t>****</t>
  </si>
  <si>
    <t>82=(58+59)</t>
  </si>
  <si>
    <t>83=(84+108+129+133)</t>
  </si>
  <si>
    <t>84=(85+89+91+93+98+102+104+106)</t>
  </si>
  <si>
    <t>85=(86+87+88)</t>
  </si>
  <si>
    <t>89=(90)</t>
  </si>
  <si>
    <t>91=(92)</t>
  </si>
  <si>
    <t>714000</t>
  </si>
  <si>
    <t>93=(94+95+96+97)</t>
  </si>
  <si>
    <t>98=(99+100+101)</t>
  </si>
  <si>
    <t>102=(103)</t>
  </si>
  <si>
    <t>104=(105)</t>
  </si>
  <si>
    <t>106=(107)</t>
  </si>
  <si>
    <t>108=(109+116+122+124+127)</t>
  </si>
  <si>
    <t>109=(110+111+112+113+114+115)</t>
  </si>
  <si>
    <t>116=(117+118+119+120+121)</t>
  </si>
  <si>
    <t>723000</t>
  </si>
  <si>
    <t>122=(123)</t>
  </si>
  <si>
    <t>124=(125+126)</t>
  </si>
  <si>
    <t>127=(128)</t>
  </si>
  <si>
    <t>129=(130)</t>
  </si>
  <si>
    <t>130=(131+132)</t>
  </si>
  <si>
    <t>133=(134+140)</t>
  </si>
  <si>
    <t>134=(135+136+137+138+139)</t>
  </si>
  <si>
    <t>140=(141)</t>
  </si>
  <si>
    <t>142=(143+163)</t>
  </si>
  <si>
    <t>143=(144+150+152+157+159+161)</t>
  </si>
  <si>
    <t>144=(145+146+147+148+149)</t>
  </si>
  <si>
    <t>150=(151)</t>
  </si>
  <si>
    <t>152=(153+154+155+156)</t>
  </si>
  <si>
    <t>157=(158)</t>
  </si>
  <si>
    <t>159=(160)</t>
  </si>
  <si>
    <t>161=(162)</t>
  </si>
  <si>
    <t>163=(164)</t>
  </si>
  <si>
    <t>164=(165+166)</t>
  </si>
  <si>
    <t>167=(83+142)</t>
  </si>
  <si>
    <t>168=(169+213+222)</t>
  </si>
  <si>
    <t>169=(170+175+185+193+195+198+201+206+211)</t>
  </si>
  <si>
    <t>170=(171+172+173+174)</t>
  </si>
  <si>
    <t>175=(176+177+178+179+180+181+182+183+184)</t>
  </si>
  <si>
    <t>185=(186+187+188+189+190+191+192)</t>
  </si>
  <si>
    <t>193=(194)</t>
  </si>
  <si>
    <t>195=(196+197)</t>
  </si>
  <si>
    <t>198=(199+200)</t>
  </si>
  <si>
    <t>201=(202+203+204+205)</t>
  </si>
  <si>
    <t>206=(207+208+209+210)</t>
  </si>
  <si>
    <t>211=(212)</t>
  </si>
  <si>
    <t>213=(214+220)</t>
  </si>
  <si>
    <t>214=(215+216+217+218+219)</t>
  </si>
  <si>
    <t>220=(221)</t>
  </si>
  <si>
    <t>222=(223)</t>
  </si>
  <si>
    <t>224=(225+252)</t>
  </si>
  <si>
    <t>225=(226+234+236+244+246+248+250)</t>
  </si>
  <si>
    <t>226=(227+228+229+230+231+232+233)</t>
  </si>
  <si>
    <t>234=(235)</t>
  </si>
  <si>
    <t>236=(237+238+239+240+241+242+243)</t>
  </si>
  <si>
    <t>244=(245)</t>
  </si>
  <si>
    <t>246=(247)</t>
  </si>
  <si>
    <t>248=(249)</t>
  </si>
  <si>
    <t>250=(251)</t>
  </si>
  <si>
    <t>252=(253)</t>
  </si>
  <si>
    <t>253=(254+255)</t>
  </si>
  <si>
    <t>256=(168+224)</t>
  </si>
  <si>
    <t>257=(258+279+297+316)</t>
  </si>
  <si>
    <t>258=(259-269)</t>
  </si>
  <si>
    <t>259=(260+266)</t>
  </si>
  <si>
    <t>260=(261+262+263+264+265)</t>
  </si>
  <si>
    <t>266=(267+268)</t>
  </si>
  <si>
    <t>269=(270+276)</t>
  </si>
  <si>
    <t>270=(271+272+273+274+275)</t>
  </si>
  <si>
    <t>276=(277+278)</t>
  </si>
  <si>
    <t>279=(280-287)</t>
  </si>
  <si>
    <t>280=(281+284)</t>
  </si>
  <si>
    <t>281=(282+283)</t>
  </si>
  <si>
    <t>284=(285+286)</t>
  </si>
  <si>
    <t>287=(288+294)</t>
  </si>
  <si>
    <t>288=(289+290+291+292+293)</t>
  </si>
  <si>
    <t>294=(295+296)</t>
  </si>
  <si>
    <t>297=(298-307)</t>
  </si>
  <si>
    <t>298=(299+304)</t>
  </si>
  <si>
    <t>299=(300+301+302+303)</t>
  </si>
  <si>
    <t>304=(305+306)</t>
  </si>
  <si>
    <t>307=(308+313)</t>
  </si>
  <si>
    <t>308=(309+310+311+312)</t>
  </si>
  <si>
    <t>313=(314+315)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</si>
  <si>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</si>
  <si>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</si>
  <si>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</si>
  <si>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</si>
  <si>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</si>
  <si>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</si>
  <si>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</si>
  <si>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</si>
  <si>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</si>
  <si>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....</t>
  </si>
  <si>
    <r>
      <t xml:space="preserve">Напомена:
</t>
    </r>
    <r>
      <rPr>
        <sz val="11"/>
        <rFont val="Calibri"/>
        <family val="2"/>
        <scheme val="minor"/>
      </rPr>
      <t>* Економски код и назив буџетске позиције на коју се врши прерасподјела (реалокација) средстава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** Уносе се основни подаци (нпр: ко је издао рјешење, број рјешења, датум кад је издато рјешење, број и датум сједнице Владе односно извршног органа општине, града или фонда, намјена средстава) 
</t>
    </r>
  </si>
  <si>
    <t>Ekonomski 
kod</t>
  </si>
  <si>
    <t>Opis</t>
  </si>
  <si>
    <t>Budžet (Izvršenje budžeta) _____ za ____. godinu</t>
  </si>
  <si>
    <t>A. BUDžETSKI PRIHODI</t>
  </si>
  <si>
    <t>Poreski prihodi</t>
  </si>
  <si>
    <t>Prihodi od poreza na dohodak i dobit</t>
  </si>
  <si>
    <t>Doprinosi za socijalno osiguranje</t>
  </si>
  <si>
    <t>Porezi na lična primanja i prihodi od samostalnih djelatnosti</t>
  </si>
  <si>
    <t>Porezi na imovinu</t>
  </si>
  <si>
    <t>Porezi na promet proizvoda i usluga</t>
  </si>
  <si>
    <t>Carine i uvozne dažbine</t>
  </si>
  <si>
    <t>Indirektni porezi prikupljeni preko UIO</t>
  </si>
  <si>
    <t>Ostali poreski prihodi</t>
  </si>
  <si>
    <t>Neporeski prihodi</t>
  </si>
  <si>
    <t>Prihodi od finansijske i nefinansijske imovine i pozitivnih kursnih razlika</t>
  </si>
  <si>
    <t>Naknade, takse i prihodi od pružanja javnih usluga</t>
  </si>
  <si>
    <t>Novčane kazne</t>
  </si>
  <si>
    <t>Prihodi od finansijske i nefinansijske imovine i transakcija razmjene između ili unutar jedinica vlasti</t>
  </si>
  <si>
    <t>Ostali neporeski prihodi</t>
  </si>
  <si>
    <t>Grantovi</t>
  </si>
  <si>
    <t>Transferi između ili unutar jedinica vlasti</t>
  </si>
  <si>
    <t>Transferi između različitih jedinica vlasti</t>
  </si>
  <si>
    <t>Transferi unutar iste jedinice vlasti</t>
  </si>
  <si>
    <t>B. BUDžETSKI RASHODI</t>
  </si>
  <si>
    <t xml:space="preserve">Tekući rashodi </t>
  </si>
  <si>
    <t>Rashodi za lična primanja zaposlenih</t>
  </si>
  <si>
    <t>Rashodi po osnovu korišćenja roba i usluga</t>
  </si>
  <si>
    <t>Rashodi finansiranja i drugi finansijski troškovi</t>
  </si>
  <si>
    <t>Subvencije</t>
  </si>
  <si>
    <t>Doznake na ime socijalne zaštite koje se isplaćuju iz budžeta Republike, opština i gradova</t>
  </si>
  <si>
    <t>Doznake na ime socijalne zaštite koje isplaćuju institucije obaveznog socijalnog osiguranja</t>
  </si>
  <si>
    <t>Rashodi finansiranja, drugi finansijski troškovi i rashodi transakcija razmjene između ili unutar jedinica vlasti</t>
  </si>
  <si>
    <t>Rashodi po sudskim rješenjima</t>
  </si>
  <si>
    <t>Transferi između i unutar jedinica vlasti</t>
  </si>
  <si>
    <t>Budžetska rezerva</t>
  </si>
  <si>
    <t>V. BRUTO BUDžETSKI SUFICIT/DEFICIT (A-B)</t>
  </si>
  <si>
    <t xml:space="preserve">G. NETO IZDACI ZA NEFINANSIJSKU IMOVINU (I+II-III-IV)  </t>
  </si>
  <si>
    <t>I Primici za nefinansijsku imovinu</t>
  </si>
  <si>
    <t>Primici za proizvedenu stalnu imovinu</t>
  </si>
  <si>
    <t>Primici za dragocjenosti</t>
  </si>
  <si>
    <t>Primici za neproizvedenu stalnu imovinu</t>
  </si>
  <si>
    <t>Primici od prodaje stalne imovine namijenjene prodaji i obustavljenih poslovanja</t>
  </si>
  <si>
    <t>Primici za strateške zalihe</t>
  </si>
  <si>
    <t>Primici od zaliha materijala, učinaka, robe i sitnog inventara, ambalaže i sl.</t>
  </si>
  <si>
    <t>II Primici za nefinansijsku imovinu iz transakcija između ili unutar jedinica vlasti</t>
  </si>
  <si>
    <t>Primici za nefinansijsku imovinu iz transakcija između ili unutar jedinica vlasti</t>
  </si>
  <si>
    <t>III Izdaci za nefinansijsku imovinu</t>
  </si>
  <si>
    <t>Izdaci za proizvedenu stalnu imovinu</t>
  </si>
  <si>
    <t>Izdaci za dragocjenosti</t>
  </si>
  <si>
    <t>Izdaci za neproizvedenu stalnu imovinu</t>
  </si>
  <si>
    <t>Izdaci za stalnu imovinu namjenjenu prodaji</t>
  </si>
  <si>
    <t>Izdaci za strateške zalihe</t>
  </si>
  <si>
    <t>Izdaci za zalihe materijala, robe i sitnog inventara, ambalaže i sl.</t>
  </si>
  <si>
    <t>Izdaci za ulaganje na tuđim nekretninama, postrojenjima i opremi</t>
  </si>
  <si>
    <t>IV Izdaci za nefinansijsku imovinu iz transakcija između ili unutar jedinica vlasti</t>
  </si>
  <si>
    <t>Izdaci za nefinansijsku imovinu iz transakcija između ili unutar jedinica vlasti</t>
  </si>
  <si>
    <t>D. BUDžETSKI SUFICIT/DEFICIT (V+G)</t>
  </si>
  <si>
    <t>Đ. NETO FINANSIRANjE (E+Ž+Z+I)</t>
  </si>
  <si>
    <t xml:space="preserve">E.  NETO PRIMICI OD FINANSIJSKE IMOVINE (I-II)  </t>
  </si>
  <si>
    <t>I Primici od finansijske imovine</t>
  </si>
  <si>
    <t>Primici od finansijske imovine</t>
  </si>
  <si>
    <t>Primici od finansijske imovine iz transakcija između ili unutar jedinica vlasti</t>
  </si>
  <si>
    <t>II Izdaci za finansijsku imovinu</t>
  </si>
  <si>
    <t>Izdaci za finansijsku imovinu</t>
  </si>
  <si>
    <t>Izdaci za finansijsku imovinu iz transkacija između ili unutar jedinica vlasti</t>
  </si>
  <si>
    <t>Ž. NETO ZADUŽIVANjE (I-II)</t>
  </si>
  <si>
    <t>I Primici od zaduživanja</t>
  </si>
  <si>
    <t>Primici od zaduživanja</t>
  </si>
  <si>
    <t>Primici od zaduživanja iz transkacija između ili unutar jedinica vlasti</t>
  </si>
  <si>
    <t>II Izdaci za otplatu dugova</t>
  </si>
  <si>
    <t>Izdaci za otplatu dugova</t>
  </si>
  <si>
    <t>Izdaci za otplatu dugova iz transakcija između ili unutar jedinica vlasti</t>
  </si>
  <si>
    <t>Z. OSTALI NETO PRIMICI (I-II)</t>
  </si>
  <si>
    <t>I Ostali primici</t>
  </si>
  <si>
    <t>Ostali primici</t>
  </si>
  <si>
    <t>Ostali primici iz transakcija između ili unutar jedinica vlasti</t>
  </si>
  <si>
    <t>II Ostali izdaci</t>
  </si>
  <si>
    <t>Ostali izdaci</t>
  </si>
  <si>
    <t>Ostali izdaci iz transakcija između ili unutar jedinica vlasti</t>
  </si>
  <si>
    <t xml:space="preserve">I. RASPODJELA SUFICITA IZ RANIJIH PERIODA   </t>
  </si>
  <si>
    <t>J. RAZLIKA U FINANSIRANjU (D+Đ)</t>
  </si>
  <si>
    <t>BUDžETSKI PRIHODI</t>
  </si>
  <si>
    <t>P o r e s k i   p r i h o d i</t>
  </si>
  <si>
    <t>Porezi na dohodak</t>
  </si>
  <si>
    <t>Porezi na dobit pravnih lica</t>
  </si>
  <si>
    <t>Porezi na prihode kapitalnih dobitaka</t>
  </si>
  <si>
    <t>Porezi na lična primanja i prihode od samostalnih djelatnosti</t>
  </si>
  <si>
    <t>Porezi na nasljeđe i poklone</t>
  </si>
  <si>
    <t>Porezi na finansijske i kapitalne transakcije</t>
  </si>
  <si>
    <t>Ostali porezi na imovinu</t>
  </si>
  <si>
    <t>Porezi na promet proizvoda</t>
  </si>
  <si>
    <t>Porezi na promet usluga</t>
  </si>
  <si>
    <t>Akcize</t>
  </si>
  <si>
    <t>Indirektni porezi prikupljeni preko UIO - zbirno</t>
  </si>
  <si>
    <t>N e p o r e s k i   p r i h o d i</t>
  </si>
  <si>
    <t>Prihodi od dividende, učešća u kapitalu i sličnih prava</t>
  </si>
  <si>
    <t>Prihodi od zakupa i rente</t>
  </si>
  <si>
    <t>Prihodi od kamata na gotovinu i gotovinske ekvivalente</t>
  </si>
  <si>
    <t>Prihodi od hartija od vrijednosti i finansijskih derivata</t>
  </si>
  <si>
    <t>Prihodi od kamata i ostalih naknada na date zajmove</t>
  </si>
  <si>
    <t>Prihodi po osnovu realizovanih pozitivnih kursnih razlika iz poslovnih i investicionih aktivnosti</t>
  </si>
  <si>
    <t>Administrativne naknade i takse</t>
  </si>
  <si>
    <t>Sudske naknade i takse</t>
  </si>
  <si>
    <t>Komunalne naknade i takse</t>
  </si>
  <si>
    <t>Naknade po raznim osnovama</t>
  </si>
  <si>
    <t>Prihodi od pružanja javnih usluga</t>
  </si>
  <si>
    <t>Prihodi od finansijske i nefinansijske imovine i transakcija sa drugim jedinicama vlasti</t>
  </si>
  <si>
    <t>Prihodi od finansijske i nefinansijske imovine i transakcija unutar iste jedinice vlasti</t>
  </si>
  <si>
    <t>G r a n t o v i</t>
  </si>
  <si>
    <t>Grantovi iz inostranstva</t>
  </si>
  <si>
    <t>Grantovi iz zemlje</t>
  </si>
  <si>
    <t>T r a n s f e r i   i z m e đ u   i l i   u n u t a r   j e d i n i c a   v l a s t i</t>
  </si>
  <si>
    <t>Transferi od države</t>
  </si>
  <si>
    <t>Transferi od entiteta</t>
  </si>
  <si>
    <t>Transferi od jedinica lokalne samouprave</t>
  </si>
  <si>
    <t>Transferi od fondova obaveznog socijalnog osiguranja</t>
  </si>
  <si>
    <t>Transferi od ostalih jedinica vlasti</t>
  </si>
  <si>
    <t>PRIMICI ZA NEFINANSIJSKU IMOVINU</t>
  </si>
  <si>
    <t>P r i m i c i   z a   n e f i n a n s i j s k u   i m o v i n u</t>
  </si>
  <si>
    <t>Primici za zgrade i objekte</t>
  </si>
  <si>
    <t>Primici za postrojenja i opremu</t>
  </si>
  <si>
    <t>Primici za biološku imovinu</t>
  </si>
  <si>
    <t>Primici za investicionu imovinu</t>
  </si>
  <si>
    <t>Primici za ostalu proizvedenu imovinu</t>
  </si>
  <si>
    <t>Primici za zemljište</t>
  </si>
  <si>
    <t>Primici za podzemna i površinska nalazišta</t>
  </si>
  <si>
    <t>Primici za ostala prirodna dobra</t>
  </si>
  <si>
    <t>Primici za ostalu neproizvedenu imovinu</t>
  </si>
  <si>
    <t>P r i m i c i   z a   n e f i n a n s i j  s k u   i m o v i n u   i z   t r a n s a k c i j a   i z m e đ u   i l i   u n u t a r   j e d i n i c a   v l a s t i</t>
  </si>
  <si>
    <t>Primici za nefinansijsku imovinu iz transakcija sa drugim jedinicama vlasti</t>
  </si>
  <si>
    <t>Primici za nefinansijsku imovinu iz transakcija sa drugim budžetskim korisnicima iste jedinice vlasti</t>
  </si>
  <si>
    <t>UKUPNI BUDžETSKI PRIHODI I PRIMICI ZA NEFINANSIJSKU IMOVINU</t>
  </si>
  <si>
    <t>BUDžETSKI RASHODI</t>
  </si>
  <si>
    <t>T e k u ć i   r a s h o d i</t>
  </si>
  <si>
    <t>Rashodi za bruto plate zaposlenih</t>
  </si>
  <si>
    <t>Rashodi za bruto naknade troškova i ostalih ličnih primanja zaposlenih po osnovu rada</t>
  </si>
  <si>
    <t>Rashodi za naknadu plata zaposlenih za vrijeme bolovanja (bruto)</t>
  </si>
  <si>
    <t>Rashodi za otpremnine i jednokratne pomoći (bruto)</t>
  </si>
  <si>
    <t>Rashodi po osnovu zakupa</t>
  </si>
  <si>
    <t>Rashodi po osnovu utroška energije, komunalnih, komunikacionih i transportnih usluga</t>
  </si>
  <si>
    <t>Rashodi za režijski materijal</t>
  </si>
  <si>
    <t>Rashodi za materijal za posebne namjene</t>
  </si>
  <si>
    <t>Rashodi za tekuće održavanje</t>
  </si>
  <si>
    <t>Rashodi po osnovu putovanja i smještaja</t>
  </si>
  <si>
    <t>Rashodi za stručne usluge</t>
  </si>
  <si>
    <t>Rashodi za usluge održavanja javnih površina i zaštite životne sredine</t>
  </si>
  <si>
    <t>Ostali neklasifikovani rashodi</t>
  </si>
  <si>
    <t>Rashodi po osnovu kamata na hartije od vrijednosti</t>
  </si>
  <si>
    <t>Rashodi finansiranja po osnovu finansijskih derivata</t>
  </si>
  <si>
    <t>Rashodi po osnovu kamata na primljene zajmove u zemlji</t>
  </si>
  <si>
    <t>Rashodi po osnovu kamata na primljene zajmove iz inostranstva</t>
  </si>
  <si>
    <t>Troškovi servisiranja primljenih zajmova</t>
  </si>
  <si>
    <t>Rashodi po osnovu negativnih kursnih razlika iz poslovnih i investicionih aktivnosti</t>
  </si>
  <si>
    <t>Rashodi po osnovu zateznih kamata</t>
  </si>
  <si>
    <t>Grantovi u inostranstvo</t>
  </si>
  <si>
    <t>Grantovi u zemlji</t>
  </si>
  <si>
    <t>Doznake na ime socijalne zaštite koje se isplaćuju iz budžeta Republike, opština i  gradova</t>
  </si>
  <si>
    <t>Doznake građanima koje se isplaćuju iz budžeta Republike, opština i gradova</t>
  </si>
  <si>
    <t>Doznake pružaocima usluga socijalne zaštite koje se isplaćuju iz budžeta Republike, opština i gradova</t>
  </si>
  <si>
    <t>Doznake po osnovu penzijskog osiguranja</t>
  </si>
  <si>
    <t>Doznake po osnovu zdravstvenog osiguranja</t>
  </si>
  <si>
    <t>Doznake po osnovu osiguranja od nezaposlenosti</t>
  </si>
  <si>
    <t>Doznake po osnovu dječije zaštite</t>
  </si>
  <si>
    <t>Rashodi finansiranja i drugi finansijski troškovi između jedinica vlasti</t>
  </si>
  <si>
    <t>Rashodi iz transakcije razmjene između jedinica vlasti</t>
  </si>
  <si>
    <t>Rashodi finansiranja i drugi finansijski troškovi iz transakcija unutar iste jedinice vlasti</t>
  </si>
  <si>
    <t>Rashodi iz transakcije razmjene unutar iste jedinice vlasti</t>
  </si>
  <si>
    <t>T r a n s f e r i  i z m e đ u  i  u n u t a r  j e d i n i c a  v l a s t i</t>
  </si>
  <si>
    <t>Transferi državi</t>
  </si>
  <si>
    <t>Transferi entitetu</t>
  </si>
  <si>
    <t>Transferi jedinicama lokalne samouprave</t>
  </si>
  <si>
    <t>Transferi fondovima obaveznog socijalnog osiguranja</t>
  </si>
  <si>
    <t>Transferi ostalim jedinicama vlasti</t>
  </si>
  <si>
    <t>IZDACI ZA NEFINANSIJSKU IMOVINU</t>
  </si>
  <si>
    <t>I z d a c i   z a   n e f i n a n s i j s k u   i m o v i n u</t>
  </si>
  <si>
    <t>Izdaci za izgradnju i pribavljanje zgrada i objekata</t>
  </si>
  <si>
    <t>Izdaci za investiciono održavanje, rekonstrukciju i adaptaciju zgrada i objekata</t>
  </si>
  <si>
    <t>Izdaci za nabavku postrojenja i opreme</t>
  </si>
  <si>
    <t>Izdaci za investiciono održavanje opreme</t>
  </si>
  <si>
    <t>Izdaci za biološku imovinu</t>
  </si>
  <si>
    <t>Izdaci za investicionu imovinu</t>
  </si>
  <si>
    <t>Izdaci za nematerijalnu proizvedenu imovinu</t>
  </si>
  <si>
    <t>Izdaci za pribavljanje zemljišta</t>
  </si>
  <si>
    <t>Izdaci po osnovu ulaganja u poboljšanje zemljišta</t>
  </si>
  <si>
    <t>Izdaci za pribavljanje podzemnih i površinskih nalazišta</t>
  </si>
  <si>
    <t>Izdaci po osnovu ulaganja u poboljšanje podzemnih i površinskih nalazišta</t>
  </si>
  <si>
    <t>Izdaci za pribavljanje ostalih prirodnih dobara</t>
  </si>
  <si>
    <t>Izdaci po osnovu ulaganja u poboljšanje ostalih prirodnih dobara</t>
  </si>
  <si>
    <t>Izdaci za nematerijalnu neproizvedenu imovinu</t>
  </si>
  <si>
    <t>I z d a c i   z a   n e f i n a n s i j s k u   i m o v i n u   i z   t r a n s k a c i j a   i z m e đ u   i l i   u n u t a r   j e d i n i c a   v l a s t i</t>
  </si>
  <si>
    <t>Izdaci za nefinansijsku imovinu iz transakcija sa drugim jedinicama vlasti</t>
  </si>
  <si>
    <t>Izdaci za nefinansijsku imovinu iz transakcija sa drugim budžetskim korisnicima iste jedinice vlasti</t>
  </si>
  <si>
    <t>UKUPNI BUDžETSKI RASHODI I IZDACI ZA NEFINANSIJSKU IMOVINU</t>
  </si>
  <si>
    <t>F I N A N S I R A Nj E</t>
  </si>
  <si>
    <t>N E T O   P R I M I C I   O D   F I N A N S I J S K E   I M O V I N E</t>
  </si>
  <si>
    <t>P r i m i c i   o d   f i n a n s i j s k e   i m o v i n e</t>
  </si>
  <si>
    <t>Primici od hartija od vrijednosti (izuzev akcija)</t>
  </si>
  <si>
    <t>Primici za akcije i učešća u kapitalu</t>
  </si>
  <si>
    <t>Primici od finansijskih derivata</t>
  </si>
  <si>
    <t>Primici od naplate datih zajmova</t>
  </si>
  <si>
    <t>Primici po osnovu oročenih novčanih sredstava</t>
  </si>
  <si>
    <t>Primici od finansijske imovine iz transakcija sa drugim jedinicama vlasti</t>
  </si>
  <si>
    <t>Primici od finansijske imovine iz transakcija sa drugim budžetskim korisnicima iste jedinice vlasti</t>
  </si>
  <si>
    <t>I z d a c i   z a   f i n a n s i j s k u   i m o v i n u</t>
  </si>
  <si>
    <t>Izdaci za hartije od vrijednosti (izuzev akcija)</t>
  </si>
  <si>
    <t>Izdaci za akcije i učešća u kapitalu</t>
  </si>
  <si>
    <t>Izdaci za finansijske derivate</t>
  </si>
  <si>
    <t>Izdaci za date zajmove</t>
  </si>
  <si>
    <t>Izdaci po osnovu oročavanja novčanih sredstava</t>
  </si>
  <si>
    <t>Izdaci za finansijsku imovinu iz transkacija sa drugim jedinicama vlasti</t>
  </si>
  <si>
    <t>Izdaci za finansijsku imovinu iz transkacija sa drugim budžetskim korisnicima iste jedinice vlasti</t>
  </si>
  <si>
    <t>N E T O   Z A D U Ž I V A Nj E</t>
  </si>
  <si>
    <t>P r i m i c i   od   z a d u ž i v a nj a</t>
  </si>
  <si>
    <t>Primici od izdavanja hartija od vrijednosti (izuzev akcija)</t>
  </si>
  <si>
    <t>Primici od uzetih zajmova</t>
  </si>
  <si>
    <t>Primici od zaduživanja kod drugih jedinica vlasti</t>
  </si>
  <si>
    <t>Primici od zaduživanja kod drugih budžetskih korisnika iste jedinice vlasti</t>
  </si>
  <si>
    <t>I z d a c i   z a   o t p l a t u   d u g o v a</t>
  </si>
  <si>
    <t>Izdaci za otplatu glavnice po hartijama od vrijednosti (izuzev akcija)</t>
  </si>
  <si>
    <t>Izdaci za otplatu duga po finansijskim derivatima</t>
  </si>
  <si>
    <t>Izdaci za otplatu glavnice primljenih zajmova u zemlji</t>
  </si>
  <si>
    <t>Izdaci za otplatu glavnice zajmova primljenih iz inostranstva</t>
  </si>
  <si>
    <t>Izdaci za otplatu ostalih dugova</t>
  </si>
  <si>
    <t>Izdaci za otplatu dugova prema drugim jedinicama vlasti</t>
  </si>
  <si>
    <t>Izdaci za otplatu dugova prema drugim budžetskim korisnicima iste jedinice vlasti</t>
  </si>
  <si>
    <t>O S T A L I   N E T O   P R I M I C I</t>
  </si>
  <si>
    <t>O s t a l i   p r i m i c i</t>
  </si>
  <si>
    <t>Primici po osnovu poreza na dodatu vrijednost</t>
  </si>
  <si>
    <t>Primici po osnovu depozita i kaucija</t>
  </si>
  <si>
    <t>Primici po osnovu avansa</t>
  </si>
  <si>
    <t>Ostali primici iz transakcija sa drugim jedinicama vlasti</t>
  </si>
  <si>
    <t>Ostali primici iz transakcija sa drugim budžetskim korisnicama iste jedinice vlasti</t>
  </si>
  <si>
    <t>O s t a l i   i z d a c i</t>
  </si>
  <si>
    <t>Izdaci po osnovu poreza na dodatu vrijednost</t>
  </si>
  <si>
    <t>Izdaci po osnovu depozita i kaucija</t>
  </si>
  <si>
    <t>Izdaci po osnovu avansa</t>
  </si>
  <si>
    <t>Ostali izdaci iz transakcija sa drugim jedinicama vlasti</t>
  </si>
  <si>
    <t>Ostali izdaci iz transakcija sa drugim budžetskim korisnicima iste jedinice vlasti</t>
  </si>
  <si>
    <t xml:space="preserve">RASPODJELA SUFICITA IZ RANIJIH PERIODA   </t>
  </si>
  <si>
    <t>Opšte javne usluge</t>
  </si>
  <si>
    <t>Odbrana</t>
  </si>
  <si>
    <t>Javni red i sigurnost</t>
  </si>
  <si>
    <t>Ekonomski poslovi</t>
  </si>
  <si>
    <t>Zaštita životne sredine</t>
  </si>
  <si>
    <t>Stambeni i zajednički poslovi</t>
  </si>
  <si>
    <t>Zdravstvo</t>
  </si>
  <si>
    <t>Rekreacija, kultura i religija</t>
  </si>
  <si>
    <t>Obrazovanje</t>
  </si>
  <si>
    <t>Socijalna zaštita</t>
  </si>
  <si>
    <t>UKUPNO</t>
  </si>
  <si>
    <t xml:space="preserve">Tabelarni pregled odstupanja operativnog budžeta od budžeta/rebalansa za period ______ </t>
  </si>
  <si>
    <t>Prilog 2.</t>
  </si>
  <si>
    <t>Redni
broj</t>
  </si>
  <si>
    <t>Organizacioni
kod</t>
  </si>
  <si>
    <t>Budžetski korisnik</t>
  </si>
  <si>
    <t>Budžet _____
 za_____godinu</t>
  </si>
  <si>
    <t>Operativni
 budžet za period
______godine</t>
  </si>
  <si>
    <t>Razlika *
(5-4)</t>
  </si>
  <si>
    <t>Analitika razlike **</t>
  </si>
  <si>
    <t>Napomena ***</t>
  </si>
  <si>
    <t xml:space="preserve">Napomena:
* Unosi se zbirni iznos odstupanja operativnog budžeta od budžeta/rebalansa
** Unose se iznosi realokacija po pojedinim rješenjima
*** Unose se osnovni podaci (npr: ko je izdao rješenje, broj rješenja i datum kad je izdato rješenje) 
</t>
  </si>
  <si>
    <t>Tabelarni pregled preraspodjele budžetskih sredstava u okviru budžetskog korisnika</t>
  </si>
  <si>
    <t>Opis *</t>
  </si>
  <si>
    <t>Iznos preraspoređenih
sredstva u okviru
istog korisnika **</t>
  </si>
  <si>
    <t xml:space="preserve">Napomena:
* Ekonomski kod i naziv budžetske pozicije sa koje se vrši i ekonomski kod i naziv budžetske pozicije na koju se vrši preraspodjela (realokacija) sredstava
** Uz ekonomski kod sa kojeg se vrši realokacija sredstava ispred iznosa stavlja se predznak minus, a iznos na ekonomskom kodu na koji se vrši realokacija sredstava predznak je pozitivan
*** Unose se osnovni podaci (npr: ko je izdao rješenje, broj rješenja i datum kad je izdato rješenje) 
</t>
  </si>
  <si>
    <t>Tabelarni pregled korištenja sredstava budžetske rezerve</t>
  </si>
  <si>
    <t>Iznos preraspoređenih 
sredstva budžetske
rezerve</t>
  </si>
  <si>
    <t>Napomena **</t>
  </si>
  <si>
    <t>11</t>
  </si>
  <si>
    <t>Ostalo*</t>
  </si>
  <si>
    <t>UKUPNO 01-11 :</t>
  </si>
  <si>
    <t>Primici za nefinansijsku imovinu (Klasa 8.)</t>
  </si>
  <si>
    <t>Napomena :</t>
  </si>
  <si>
    <t>*</t>
  </si>
  <si>
    <t>UKUPNO OSTALO* :</t>
  </si>
  <si>
    <t>IZDACI ZA FINANSIJSKU IMOVINU</t>
  </si>
  <si>
    <t>IZDACI ZA OTPLATU DUGOVA</t>
  </si>
  <si>
    <t>OSTALI IZDACI</t>
  </si>
  <si>
    <t>Pod šifrom funkcije 11 -Ostalo* prikazani su:</t>
  </si>
  <si>
    <t>PRILOG BR.1</t>
  </si>
  <si>
    <t>PO PRAVILNIKU O FORMI I SADRŽAJU BUDŽETA I IZVJEŠTAJU O IZVRŠENJU BUDŽETA</t>
  </si>
  <si>
    <t>PLAN PO PRERASPODJELI BUDŽETA ZA 2022. G.(FOND 01)</t>
  </si>
  <si>
    <t>PLAN PO PRERASPODJELI BUDŽETA ZA 2022. G. (FOND 02)</t>
  </si>
  <si>
    <t xml:space="preserve"> PLAN PO I REBALANSU BUDZETA ZA 2022.G.  (FOND 01)</t>
  </si>
  <si>
    <t xml:space="preserve"> PLAN PO I REBALANSU BUDZETA ZA 2022.G.  (FOND 02)</t>
  </si>
  <si>
    <t>INDEX    FOND 01 (5/3*100)</t>
  </si>
  <si>
    <t>INDEX  FOND 02  (6/4*100)</t>
  </si>
  <si>
    <t xml:space="preserve"> PLAN  BUDZETA ZA 2023.G.  (FOND 01)</t>
  </si>
  <si>
    <t xml:space="preserve"> PLAN  BUDZETA ZA 2023.G.  (FOND 02)</t>
  </si>
  <si>
    <t>IZVRŠENJE 01.01.DO 30.09.2022.G. (FOND 01)</t>
  </si>
  <si>
    <t>IZVRŠENJE 01.01.DO 30.09.2022.G. (FOND 02)</t>
  </si>
  <si>
    <t>UKUPNO PO BUDŽETU ZA 2023.GODINU :</t>
  </si>
  <si>
    <t>NERASPOREĐENA BUDŽETSKA REZERVA 01.01.-31.12.2023.</t>
  </si>
  <si>
    <t>PRIJEDLOG  BUDŽETA GRADA PRIJEDOR ZA 2023.GODINU</t>
  </si>
  <si>
    <t>1)  Prijedlog  budžeta  Grada Prijedor za 2023. godinu po Pravilniku o formi i sadržaju budžeta i izvještaju o izvršenju budžeta</t>
  </si>
  <si>
    <t xml:space="preserve">   BUDžET GRADA PRIJEDOR ZA  2023. GODINU - OPŠTI DIO</t>
  </si>
  <si>
    <t xml:space="preserve"> BUDžET GRADA PRIJEDOR ZA 2023. GODINU - BUDžETSKI PRIHODI I PRIMICI ZA NEFINANSIJSKU IMOVINU</t>
  </si>
  <si>
    <t xml:space="preserve"> BUDžET GRADA PRIJEDOR ZA 2023. GODINU - BUDžETSKI RASHODI I IZDACI ZA NEFINANSIJSKU IMOVINU</t>
  </si>
  <si>
    <t xml:space="preserve"> BUDžET GRADA PRIJEDOR ZA 2023. GODINU - FINANSIRANjE</t>
  </si>
  <si>
    <t xml:space="preserve">  BUDžET GRADA PRIJEDOR ZA 2023. GODINU - FUNKCIONALNA KLASIFIKACIJA RASHODA I NETO IZDATAKA ZA NEFINANSIJSKU IMOVINU </t>
  </si>
  <si>
    <t xml:space="preserve">VIŠE/MANJE (NOMINALNA RAZLIKA) FOND 01              (5-3)      </t>
  </si>
  <si>
    <t>VIŠE/MANJE (NOMINALNA RAZLIKA)  FOND 02          (6-4)</t>
  </si>
  <si>
    <t>INDEX    FOND 01  (5/3*100)</t>
  </si>
  <si>
    <t>INDEX   FOND 02 (6/4*100)</t>
  </si>
  <si>
    <t>PODACI ZA OBJAVU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</si>
</sst>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Times New Roman"/>
      <family val="1"/>
    </font>
    <font>
      <b/>
      <sz val="13"/>
      <color rgb="FFFF0000"/>
      <name val="Calibri"/>
      <family val="2"/>
      <scheme val="minor"/>
    </font>
    <font>
      <sz val="13"/>
      <color rgb="FFFF0000"/>
      <name val="Calibri"/>
      <family val="2"/>
      <scheme val="minor"/>
    </font>
    <font>
      <b/>
      <i/>
      <sz val="1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3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24">
    <xf numFmtId="0" fontId="0" fillId="0" borderId="0" xfId="0"/>
    <xf numFmtId="0" fontId="2" fillId="0" borderId="0" xfId="1" applyFont="1" applyFill="1" applyAlignment="1" applyProtection="1">
      <alignment vertical="center"/>
    </xf>
    <xf numFmtId="0" fontId="3" fillId="2" borderId="0" xfId="1" applyFont="1" applyFill="1" applyAlignment="1" applyProtection="1">
      <alignment vertical="center"/>
    </xf>
    <xf numFmtId="0" fontId="4" fillId="0" borderId="0" xfId="1" applyFont="1" applyFill="1" applyAlignment="1" applyProtection="1">
      <alignment vertical="center"/>
    </xf>
    <xf numFmtId="0" fontId="5" fillId="2" borderId="0" xfId="1" applyFont="1" applyFill="1" applyAlignment="1" applyProtection="1">
      <alignment vertical="center"/>
    </xf>
    <xf numFmtId="0" fontId="3" fillId="2" borderId="0" xfId="1" applyFont="1" applyFill="1" applyBorder="1" applyAlignment="1" applyProtection="1">
      <alignment vertical="center"/>
    </xf>
    <xf numFmtId="0" fontId="3" fillId="0" borderId="0" xfId="1" applyFont="1" applyFill="1" applyAlignment="1" applyProtection="1">
      <alignment vertical="center"/>
    </xf>
    <xf numFmtId="0" fontId="7" fillId="2" borderId="0" xfId="1" applyFont="1" applyFill="1" applyAlignment="1" applyProtection="1">
      <alignment vertical="center"/>
    </xf>
    <xf numFmtId="0" fontId="8" fillId="2" borderId="0" xfId="1" applyFont="1" applyFill="1" applyAlignment="1" applyProtection="1">
      <alignment vertical="center"/>
    </xf>
    <xf numFmtId="0" fontId="2" fillId="0" borderId="0" xfId="2" applyFont="1" applyFill="1" applyProtection="1"/>
    <xf numFmtId="0" fontId="2" fillId="2" borderId="0" xfId="2" applyFont="1" applyFill="1" applyProtection="1"/>
    <xf numFmtId="0" fontId="2" fillId="0" borderId="0" xfId="2" applyFont="1" applyFill="1" applyBorder="1" applyProtection="1"/>
    <xf numFmtId="0" fontId="2" fillId="2" borderId="0" xfId="2" applyFont="1" applyFill="1" applyBorder="1" applyProtection="1"/>
    <xf numFmtId="0" fontId="4" fillId="2" borderId="0" xfId="2" applyFont="1" applyFill="1" applyBorder="1" applyProtection="1"/>
    <xf numFmtId="0" fontId="2" fillId="2" borderId="0" xfId="2" applyFont="1" applyFill="1" applyBorder="1" applyAlignment="1" applyProtection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0" fontId="3" fillId="2" borderId="0" xfId="1" applyFont="1" applyFill="1" applyAlignment="1" applyProtection="1">
      <alignment horizontal="center" vertical="center"/>
    </xf>
    <xf numFmtId="0" fontId="2" fillId="2" borderId="0" xfId="1" applyFont="1" applyFill="1" applyAlignment="1" applyProtection="1">
      <alignment horizontal="center" vertical="center" wrapText="1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10" fillId="0" borderId="0" xfId="1" applyFont="1" applyFill="1" applyAlignment="1" applyProtection="1">
      <alignment horizontal="center" vertical="center"/>
    </xf>
    <xf numFmtId="0" fontId="10" fillId="0" borderId="0" xfId="1" applyFont="1" applyFill="1" applyAlignment="1" applyProtection="1">
      <alignment vertical="center"/>
    </xf>
    <xf numFmtId="0" fontId="10" fillId="0" borderId="0" xfId="1" applyFont="1" applyFill="1" applyAlignment="1" applyProtection="1">
      <alignment horizontal="center" vertical="center" wrapText="1"/>
    </xf>
    <xf numFmtId="0" fontId="12" fillId="2" borderId="0" xfId="1" applyFont="1" applyFill="1" applyAlignment="1" applyProtection="1">
      <alignment vertical="center"/>
    </xf>
    <xf numFmtId="0" fontId="2" fillId="2" borderId="0" xfId="1" applyFont="1" applyFill="1" applyAlignment="1" applyProtection="1">
      <alignment horizontal="center" vertical="center"/>
    </xf>
    <xf numFmtId="0" fontId="2" fillId="2" borderId="0" xfId="1" applyFont="1" applyFill="1" applyAlignment="1" applyProtection="1">
      <alignment vertical="center"/>
    </xf>
    <xf numFmtId="3" fontId="12" fillId="2" borderId="1" xfId="0" applyNumberFormat="1" applyFont="1" applyFill="1" applyBorder="1" applyAlignment="1" applyProtection="1">
      <alignment horizontal="right" vertical="center"/>
    </xf>
    <xf numFmtId="0" fontId="15" fillId="2" borderId="1" xfId="1" applyFont="1" applyFill="1" applyBorder="1" applyAlignment="1" applyProtection="1">
      <alignment horizontal="center" vertical="center" wrapText="1"/>
    </xf>
    <xf numFmtId="1" fontId="15" fillId="2" borderId="1" xfId="0" applyNumberFormat="1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/>
    </xf>
    <xf numFmtId="0" fontId="17" fillId="0" borderId="1" xfId="1" applyFont="1" applyFill="1" applyBorder="1" applyAlignment="1" applyProtection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4" fontId="17" fillId="0" borderId="1" xfId="1" applyNumberFormat="1" applyFont="1" applyFill="1" applyBorder="1" applyAlignment="1" applyProtection="1">
      <alignment vertical="center" wrapText="1"/>
    </xf>
    <xf numFmtId="3" fontId="17" fillId="0" borderId="1" xfId="1" applyNumberFormat="1" applyFont="1" applyFill="1" applyBorder="1" applyAlignment="1" applyProtection="1">
      <alignment vertical="center" wrapText="1"/>
    </xf>
    <xf numFmtId="0" fontId="12" fillId="0" borderId="1" xfId="1" applyFont="1" applyFill="1" applyBorder="1" applyAlignment="1" applyProtection="1">
      <alignment horizontal="right" vertical="center" wrapText="1"/>
    </xf>
    <xf numFmtId="0" fontId="12" fillId="0" borderId="1" xfId="1" applyFont="1" applyFill="1" applyBorder="1" applyAlignment="1" applyProtection="1">
      <alignment horizontal="left" vertical="center" wrapText="1"/>
    </xf>
    <xf numFmtId="0" fontId="12" fillId="0" borderId="1" xfId="1" applyFont="1" applyFill="1" applyBorder="1" applyAlignment="1" applyProtection="1">
      <alignment horizontal="center" vertical="center" wrapText="1"/>
    </xf>
    <xf numFmtId="4" fontId="12" fillId="0" borderId="1" xfId="1" applyNumberFormat="1" applyFont="1" applyFill="1" applyBorder="1" applyAlignment="1" applyProtection="1">
      <alignment vertical="center" wrapText="1"/>
    </xf>
    <xf numFmtId="3" fontId="12" fillId="0" borderId="1" xfId="1" applyNumberFormat="1" applyFont="1" applyFill="1" applyBorder="1" applyAlignment="1" applyProtection="1">
      <alignment vertical="center" wrapText="1"/>
    </xf>
    <xf numFmtId="0" fontId="17" fillId="0" borderId="1" xfId="2" applyFont="1" applyFill="1" applyBorder="1" applyAlignment="1" applyProtection="1">
      <alignment horizontal="left" vertical="center"/>
    </xf>
    <xf numFmtId="0" fontId="17" fillId="0" borderId="1" xfId="2" applyFont="1" applyFill="1" applyBorder="1" applyAlignment="1" applyProtection="1">
      <alignment horizontal="left" vertical="center" wrapText="1"/>
    </xf>
    <xf numFmtId="0" fontId="17" fillId="0" borderId="1" xfId="2" applyFont="1" applyFill="1" applyBorder="1" applyAlignment="1" applyProtection="1">
      <alignment horizontal="center" vertical="center" wrapText="1"/>
    </xf>
    <xf numFmtId="3" fontId="17" fillId="0" borderId="1" xfId="2" applyNumberFormat="1" applyFont="1" applyFill="1" applyBorder="1" applyAlignment="1" applyProtection="1">
      <alignment vertical="center" wrapText="1"/>
    </xf>
    <xf numFmtId="3" fontId="17" fillId="2" borderId="1" xfId="1" applyNumberFormat="1" applyFont="1" applyFill="1" applyBorder="1" applyAlignment="1" applyProtection="1">
      <alignment vertical="center" wrapText="1"/>
    </xf>
    <xf numFmtId="0" fontId="17" fillId="0" borderId="1" xfId="2" applyFont="1" applyFill="1" applyBorder="1" applyAlignment="1" applyProtection="1">
      <alignment vertical="center" wrapText="1"/>
    </xf>
    <xf numFmtId="0" fontId="12" fillId="0" borderId="1" xfId="2" applyFont="1" applyFill="1" applyBorder="1" applyAlignment="1" applyProtection="1">
      <alignment vertical="center" wrapText="1"/>
    </xf>
    <xf numFmtId="3" fontId="12" fillId="0" borderId="1" xfId="2" applyNumberFormat="1" applyFont="1" applyFill="1" applyBorder="1" applyAlignment="1" applyProtection="1">
      <alignment vertical="center" wrapText="1"/>
    </xf>
    <xf numFmtId="0" fontId="17" fillId="0" borderId="2" xfId="1" applyFont="1" applyFill="1" applyBorder="1" applyAlignment="1" applyProtection="1">
      <alignment horizontal="center" vertical="center" wrapText="1"/>
    </xf>
    <xf numFmtId="0" fontId="17" fillId="0" borderId="3" xfId="1" applyFont="1" applyFill="1" applyBorder="1" applyAlignment="1" applyProtection="1">
      <alignment horizontal="left" vertical="center" wrapText="1"/>
    </xf>
    <xf numFmtId="0" fontId="17" fillId="0" borderId="4" xfId="1" applyFont="1" applyFill="1" applyBorder="1" applyAlignment="1" applyProtection="1">
      <alignment horizontal="center" vertical="center" wrapText="1"/>
    </xf>
    <xf numFmtId="3" fontId="17" fillId="0" borderId="0" xfId="1" applyNumberFormat="1" applyFont="1" applyFill="1" applyBorder="1" applyAlignment="1" applyProtection="1">
      <alignment vertical="center" wrapText="1"/>
    </xf>
    <xf numFmtId="0" fontId="12" fillId="0" borderId="0" xfId="1" applyFont="1" applyFill="1" applyAlignment="1" applyProtection="1">
      <alignment horizontal="center" vertical="center"/>
    </xf>
    <xf numFmtId="0" fontId="12" fillId="0" borderId="0" xfId="1" applyFont="1" applyFill="1" applyAlignment="1" applyProtection="1">
      <alignment vertical="center"/>
    </xf>
    <xf numFmtId="0" fontId="12" fillId="0" borderId="0" xfId="1" applyFont="1" applyFill="1" applyAlignment="1" applyProtection="1">
      <alignment horizontal="center" vertical="center" wrapText="1"/>
    </xf>
    <xf numFmtId="0" fontId="3" fillId="2" borderId="0" xfId="2" applyFont="1" applyFill="1" applyProtection="1"/>
    <xf numFmtId="0" fontId="17" fillId="0" borderId="5" xfId="2" applyFont="1" applyFill="1" applyBorder="1" applyAlignment="1" applyProtection="1">
      <alignment vertical="center"/>
    </xf>
    <xf numFmtId="0" fontId="17" fillId="0" borderId="5" xfId="2" applyFont="1" applyFill="1" applyBorder="1" applyAlignment="1" applyProtection="1">
      <alignment horizontal="center" vertical="center" wrapText="1"/>
    </xf>
    <xf numFmtId="3" fontId="17" fillId="0" borderId="1" xfId="2" applyNumberFormat="1" applyFont="1" applyFill="1" applyBorder="1" applyAlignment="1" applyProtection="1">
      <alignment horizontal="right" vertical="center" wrapText="1"/>
    </xf>
    <xf numFmtId="0" fontId="18" fillId="0" borderId="1" xfId="2" applyFont="1" applyFill="1" applyBorder="1" applyAlignment="1" applyProtection="1">
      <alignment horizontal="left" vertical="center" wrapText="1"/>
    </xf>
    <xf numFmtId="0" fontId="18" fillId="0" borderId="1" xfId="2" applyFont="1" applyFill="1" applyBorder="1" applyAlignment="1" applyProtection="1">
      <alignment horizontal="center" vertical="center" wrapText="1"/>
    </xf>
    <xf numFmtId="3" fontId="18" fillId="0" borderId="1" xfId="2" applyNumberFormat="1" applyFont="1" applyFill="1" applyBorder="1" applyAlignment="1" applyProtection="1">
      <alignment horizontal="right" vertical="center" wrapText="1"/>
    </xf>
    <xf numFmtId="0" fontId="12" fillId="0" borderId="1" xfId="2" quotePrefix="1" applyFont="1" applyFill="1" applyBorder="1" applyAlignment="1" applyProtection="1">
      <alignment horizontal="right" vertical="center"/>
    </xf>
    <xf numFmtId="0" fontId="12" fillId="0" borderId="1" xfId="2" applyFont="1" applyFill="1" applyBorder="1" applyAlignment="1" applyProtection="1">
      <alignment horizontal="left" vertical="center" wrapText="1"/>
    </xf>
    <xf numFmtId="3" fontId="12" fillId="0" borderId="1" xfId="2" applyNumberFormat="1" applyFont="1" applyFill="1" applyBorder="1" applyAlignment="1" applyProtection="1">
      <alignment horizontal="center" vertical="center" wrapText="1"/>
    </xf>
    <xf numFmtId="3" fontId="12" fillId="0" borderId="1" xfId="2" applyNumberFormat="1" applyFont="1" applyFill="1" applyBorder="1" applyAlignment="1" applyProtection="1">
      <alignment horizontal="right" vertical="center" wrapText="1"/>
    </xf>
    <xf numFmtId="3" fontId="12" fillId="0" borderId="1" xfId="0" applyNumberFormat="1" applyFont="1" applyFill="1" applyBorder="1" applyAlignment="1" applyProtection="1">
      <alignment horizontal="right" vertical="center"/>
    </xf>
    <xf numFmtId="0" fontId="12" fillId="0" borderId="1" xfId="2" quotePrefix="1" applyFont="1" applyFill="1" applyBorder="1" applyAlignment="1" applyProtection="1">
      <alignment horizontal="center" vertical="center" wrapText="1"/>
    </xf>
    <xf numFmtId="0" fontId="18" fillId="0" borderId="1" xfId="2" quotePrefix="1" applyFont="1" applyFill="1" applyBorder="1" applyAlignment="1" applyProtection="1">
      <alignment horizontal="left" vertical="center"/>
    </xf>
    <xf numFmtId="0" fontId="18" fillId="0" borderId="1" xfId="2" applyFont="1" applyFill="1" applyBorder="1" applyAlignment="1" applyProtection="1">
      <alignment vertical="center" wrapText="1"/>
    </xf>
    <xf numFmtId="0" fontId="18" fillId="0" borderId="1" xfId="2" quotePrefix="1" applyFont="1" applyFill="1" applyBorder="1" applyAlignment="1" applyProtection="1">
      <alignment horizontal="center" vertical="center" wrapText="1"/>
    </xf>
    <xf numFmtId="3" fontId="12" fillId="2" borderId="1" xfId="2" applyNumberFormat="1" applyFont="1" applyFill="1" applyBorder="1" applyAlignment="1" applyProtection="1">
      <alignment horizontal="right" vertical="center" wrapText="1"/>
    </xf>
    <xf numFmtId="0" fontId="17" fillId="0" borderId="1" xfId="2" quotePrefix="1" applyFont="1" applyFill="1" applyBorder="1" applyAlignment="1" applyProtection="1">
      <alignment horizontal="left" vertical="center"/>
    </xf>
    <xf numFmtId="0" fontId="17" fillId="0" borderId="1" xfId="2" quotePrefix="1" applyFont="1" applyFill="1" applyBorder="1" applyAlignment="1" applyProtection="1">
      <alignment horizontal="center" vertical="center" wrapText="1"/>
    </xf>
    <xf numFmtId="0" fontId="12" fillId="0" borderId="1" xfId="2" applyFont="1" applyFill="1" applyBorder="1" applyAlignment="1" applyProtection="1">
      <alignment horizontal="right" vertical="center"/>
    </xf>
    <xf numFmtId="0" fontId="18" fillId="0" borderId="1" xfId="2" quotePrefix="1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>
      <alignment vertical="center"/>
    </xf>
    <xf numFmtId="0" fontId="17" fillId="0" borderId="5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3" fontId="17" fillId="2" borderId="1" xfId="0" applyNumberFormat="1" applyFont="1" applyFill="1" applyBorder="1" applyAlignment="1" applyProtection="1">
      <alignment horizontal="right" vertical="center"/>
    </xf>
    <xf numFmtId="1" fontId="17" fillId="2" borderId="1" xfId="0" applyNumberFormat="1" applyFont="1" applyFill="1" applyBorder="1" applyAlignment="1" applyProtection="1">
      <alignment horizontal="left" vertical="center" wrapText="1"/>
    </xf>
    <xf numFmtId="0" fontId="17" fillId="2" borderId="1" xfId="0" applyFont="1" applyFill="1" applyBorder="1" applyAlignment="1" applyProtection="1">
      <alignment horizontal="left" vertical="center" wrapText="1"/>
    </xf>
    <xf numFmtId="1" fontId="17" fillId="0" borderId="1" xfId="0" applyNumberFormat="1" applyFont="1" applyFill="1" applyBorder="1" applyAlignment="1" applyProtection="1">
      <alignment horizontal="center" vertical="center" wrapText="1"/>
    </xf>
    <xf numFmtId="1" fontId="18" fillId="2" borderId="1" xfId="0" applyNumberFormat="1" applyFont="1" applyFill="1" applyBorder="1" applyAlignment="1" applyProtection="1">
      <alignment horizontal="left" vertical="center" wrapText="1"/>
    </xf>
    <xf numFmtId="2" fontId="18" fillId="2" borderId="1" xfId="0" applyNumberFormat="1" applyFont="1" applyFill="1" applyBorder="1" applyAlignment="1" applyProtection="1">
      <alignment horizontal="left" vertical="center" wrapText="1"/>
    </xf>
    <xf numFmtId="1" fontId="18" fillId="0" borderId="1" xfId="0" applyNumberFormat="1" applyFont="1" applyFill="1" applyBorder="1" applyAlignment="1" applyProtection="1">
      <alignment horizontal="center" vertical="center" wrapText="1"/>
    </xf>
    <xf numFmtId="3" fontId="18" fillId="2" borderId="1" xfId="0" applyNumberFormat="1" applyFont="1" applyFill="1" applyBorder="1" applyAlignment="1" applyProtection="1">
      <alignment horizontal="right" vertical="center"/>
    </xf>
    <xf numFmtId="1" fontId="12" fillId="2" borderId="1" xfId="0" applyNumberFormat="1" applyFont="1" applyFill="1" applyBorder="1" applyAlignment="1" applyProtection="1">
      <alignment vertical="center" wrapText="1"/>
    </xf>
    <xf numFmtId="0" fontId="12" fillId="2" borderId="1" xfId="0" applyFont="1" applyFill="1" applyBorder="1" applyAlignment="1" applyProtection="1">
      <alignment horizontal="left" vertical="center" wrapText="1"/>
    </xf>
    <xf numFmtId="3" fontId="12" fillId="2" borderId="1" xfId="0" applyNumberFormat="1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left" vertical="center" wrapText="1"/>
    </xf>
    <xf numFmtId="1" fontId="12" fillId="2" borderId="1" xfId="0" applyNumberFormat="1" applyFont="1" applyFill="1" applyBorder="1" applyAlignment="1" applyProtection="1">
      <alignment vertical="center"/>
    </xf>
    <xf numFmtId="3" fontId="18" fillId="2" borderId="1" xfId="0" applyNumberFormat="1" applyFont="1" applyFill="1" applyBorder="1" applyAlignment="1" applyProtection="1">
      <alignment horizontal="right" vertical="center" wrapText="1"/>
    </xf>
    <xf numFmtId="3" fontId="12" fillId="2" borderId="1" xfId="0" applyNumberFormat="1" applyFont="1" applyFill="1" applyBorder="1" applyAlignment="1" applyProtection="1">
      <alignment horizontal="center" vertical="center" wrapText="1"/>
    </xf>
    <xf numFmtId="3" fontId="12" fillId="2" borderId="1" xfId="0" applyNumberFormat="1" applyFont="1" applyFill="1" applyBorder="1" applyAlignment="1" applyProtection="1">
      <alignment horizontal="right" vertical="center" wrapText="1"/>
    </xf>
    <xf numFmtId="1" fontId="12" fillId="0" borderId="1" xfId="0" applyNumberFormat="1" applyFont="1" applyFill="1" applyBorder="1" applyAlignment="1" applyProtection="1">
      <alignment horizontal="center" vertical="center" wrapText="1"/>
    </xf>
    <xf numFmtId="1" fontId="12" fillId="2" borderId="1" xfId="0" applyNumberFormat="1" applyFont="1" applyFill="1" applyBorder="1" applyAlignment="1" applyProtection="1">
      <alignment horizontal="right" vertical="center" wrapText="1"/>
    </xf>
    <xf numFmtId="1" fontId="18" fillId="2" borderId="1" xfId="0" applyNumberFormat="1" applyFont="1" applyFill="1" applyBorder="1" applyAlignment="1" applyProtection="1">
      <alignment horizontal="left" vertical="center"/>
    </xf>
    <xf numFmtId="1" fontId="12" fillId="2" borderId="1" xfId="0" applyNumberFormat="1" applyFont="1" applyFill="1" applyBorder="1" applyAlignment="1" applyProtection="1">
      <alignment horizontal="right" vertical="center"/>
    </xf>
    <xf numFmtId="1" fontId="12" fillId="2" borderId="2" xfId="0" applyNumberFormat="1" applyFont="1" applyFill="1" applyBorder="1" applyAlignment="1" applyProtection="1">
      <alignment vertical="center" wrapText="1"/>
    </xf>
    <xf numFmtId="0" fontId="12" fillId="2" borderId="3" xfId="0" applyFont="1" applyFill="1" applyBorder="1" applyAlignment="1" applyProtection="1">
      <alignment horizontal="left" vertical="center" wrapText="1"/>
    </xf>
    <xf numFmtId="1" fontId="12" fillId="0" borderId="4" xfId="0" applyNumberFormat="1" applyFont="1" applyFill="1" applyBorder="1" applyAlignment="1" applyProtection="1">
      <alignment horizontal="center" vertical="center" wrapText="1"/>
    </xf>
    <xf numFmtId="3" fontId="12" fillId="2" borderId="0" xfId="0" applyNumberFormat="1" applyFont="1" applyFill="1" applyBorder="1" applyAlignment="1" applyProtection="1">
      <alignment horizontal="right" vertical="center"/>
    </xf>
    <xf numFmtId="3" fontId="17" fillId="2" borderId="1" xfId="0" applyNumberFormat="1" applyFont="1" applyFill="1" applyBorder="1" applyAlignment="1" applyProtection="1">
      <alignment horizontal="right" vertical="center" wrapText="1"/>
    </xf>
    <xf numFmtId="1" fontId="12" fillId="2" borderId="1" xfId="0" applyNumberFormat="1" applyFont="1" applyFill="1" applyBorder="1" applyAlignment="1" applyProtection="1">
      <alignment horizontal="center" vertical="center"/>
    </xf>
    <xf numFmtId="1" fontId="12" fillId="0" borderId="0" xfId="0" applyNumberFormat="1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horizontal="left" vertical="center"/>
    </xf>
    <xf numFmtId="1" fontId="12" fillId="0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17" fillId="0" borderId="5" xfId="0" applyFont="1" applyFill="1" applyBorder="1" applyAlignment="1" applyProtection="1">
      <alignment vertical="center"/>
    </xf>
    <xf numFmtId="1" fontId="12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left" vertical="center" wrapText="1"/>
    </xf>
    <xf numFmtId="3" fontId="17" fillId="0" borderId="1" xfId="0" applyNumberFormat="1" applyFont="1" applyFill="1" applyBorder="1" applyAlignment="1" applyProtection="1">
      <alignment horizontal="right" vertical="center"/>
    </xf>
    <xf numFmtId="1" fontId="17" fillId="0" borderId="1" xfId="0" applyNumberFormat="1" applyFont="1" applyFill="1" applyBorder="1" applyAlignment="1" applyProtection="1">
      <alignment horizontal="left" vertical="center" wrapText="1"/>
    </xf>
    <xf numFmtId="1" fontId="18" fillId="0" borderId="1" xfId="0" applyNumberFormat="1" applyFont="1" applyFill="1" applyBorder="1" applyAlignment="1" applyProtection="1">
      <alignment horizontal="left" vertical="center" wrapText="1"/>
    </xf>
    <xf numFmtId="0" fontId="18" fillId="0" borderId="1" xfId="0" applyFont="1" applyFill="1" applyBorder="1" applyAlignment="1" applyProtection="1">
      <alignment horizontal="left" vertical="center" wrapText="1"/>
    </xf>
    <xf numFmtId="3" fontId="18" fillId="0" borderId="1" xfId="0" applyNumberFormat="1" applyFont="1" applyFill="1" applyBorder="1" applyAlignment="1" applyProtection="1">
      <alignment horizontal="right" vertical="center"/>
    </xf>
    <xf numFmtId="1" fontId="12" fillId="0" borderId="1" xfId="0" applyNumberFormat="1" applyFont="1" applyFill="1" applyBorder="1" applyAlignment="1" applyProtection="1">
      <alignment vertic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right" vertical="center" wrapText="1"/>
    </xf>
    <xf numFmtId="1" fontId="12" fillId="0" borderId="1" xfId="0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left" vertical="center" wrapText="1"/>
    </xf>
    <xf numFmtId="1" fontId="17" fillId="0" borderId="4" xfId="0" applyNumberFormat="1" applyFont="1" applyFill="1" applyBorder="1" applyAlignment="1" applyProtection="1">
      <alignment horizontal="center" vertical="center" wrapText="1"/>
    </xf>
    <xf numFmtId="3" fontId="18" fillId="0" borderId="4" xfId="0" applyNumberFormat="1" applyFont="1" applyFill="1" applyBorder="1" applyAlignment="1" applyProtection="1">
      <alignment horizontal="right" vertical="center"/>
    </xf>
    <xf numFmtId="3" fontId="12" fillId="0" borderId="4" xfId="0" applyNumberFormat="1" applyFont="1" applyFill="1" applyBorder="1" applyAlignment="1" applyProtection="1">
      <alignment horizontal="right" vertical="center"/>
    </xf>
    <xf numFmtId="3" fontId="12" fillId="0" borderId="4" xfId="0" applyNumberFormat="1" applyFont="1" applyFill="1" applyBorder="1" applyAlignment="1" applyProtection="1">
      <alignment horizontal="right" vertical="center" wrapText="1"/>
    </xf>
    <xf numFmtId="1" fontId="12" fillId="0" borderId="2" xfId="0" applyNumberFormat="1" applyFont="1" applyFill="1" applyBorder="1" applyAlignment="1" applyProtection="1">
      <alignment vertical="center" wrapText="1"/>
    </xf>
    <xf numFmtId="0" fontId="12" fillId="0" borderId="3" xfId="0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right" vertical="center"/>
    </xf>
    <xf numFmtId="1" fontId="18" fillId="0" borderId="1" xfId="0" applyNumberFormat="1" applyFont="1" applyFill="1" applyBorder="1" applyAlignment="1" applyProtection="1">
      <alignment horizontal="left" vertical="center"/>
    </xf>
    <xf numFmtId="3" fontId="12" fillId="0" borderId="1" xfId="0" applyNumberFormat="1" applyFont="1" applyFill="1" applyBorder="1" applyAlignment="1" applyProtection="1">
      <alignment horizontal="center" vertical="center"/>
    </xf>
    <xf numFmtId="3" fontId="17" fillId="0" borderId="1" xfId="1" applyNumberFormat="1" applyFont="1" applyFill="1" applyBorder="1" applyAlignment="1" applyProtection="1">
      <alignment horizontal="right" vertical="center" wrapText="1"/>
    </xf>
    <xf numFmtId="0" fontId="12" fillId="2" borderId="0" xfId="1" applyFont="1" applyFill="1" applyAlignment="1" applyProtection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vertical="center" wrapText="1"/>
    </xf>
    <xf numFmtId="0" fontId="17" fillId="2" borderId="1" xfId="0" applyFont="1" applyFill="1" applyBorder="1" applyAlignment="1" applyProtection="1">
      <alignment vertical="center" wrapText="1"/>
    </xf>
    <xf numFmtId="0" fontId="12" fillId="2" borderId="1" xfId="1" applyFont="1" applyFill="1" applyBorder="1" applyAlignment="1" applyProtection="1">
      <alignment horizontal="center" vertical="center"/>
    </xf>
    <xf numFmtId="0" fontId="17" fillId="2" borderId="1" xfId="1" applyFont="1" applyFill="1" applyBorder="1" applyAlignment="1" applyProtection="1">
      <alignment vertical="center"/>
    </xf>
    <xf numFmtId="3" fontId="17" fillId="2" borderId="1" xfId="1" applyNumberFormat="1" applyFont="1" applyFill="1" applyBorder="1" applyAlignment="1" applyProtection="1">
      <alignment horizontal="right" vertical="center"/>
    </xf>
    <xf numFmtId="0" fontId="12" fillId="2" borderId="1" xfId="1" applyFont="1" applyFill="1" applyBorder="1" applyAlignment="1" applyProtection="1">
      <alignment horizontal="center" vertical="center" wrapText="1"/>
    </xf>
    <xf numFmtId="0" fontId="12" fillId="2" borderId="0" xfId="1" applyFont="1" applyFill="1" applyAlignment="1" applyProtection="1">
      <alignment horizontal="center" vertical="center" wrapText="1"/>
    </xf>
    <xf numFmtId="0" fontId="17" fillId="2" borderId="0" xfId="1" applyFont="1" applyFill="1" applyAlignment="1" applyProtection="1">
      <alignment horizontal="center" vertical="center"/>
    </xf>
    <xf numFmtId="0" fontId="17" fillId="2" borderId="0" xfId="1" applyFont="1" applyFill="1" applyAlignment="1" applyProtection="1">
      <alignment vertical="center"/>
    </xf>
    <xf numFmtId="0" fontId="12" fillId="2" borderId="1" xfId="1" applyFont="1" applyFill="1" applyBorder="1" applyAlignment="1" applyProtection="1">
      <alignment vertical="center"/>
    </xf>
    <xf numFmtId="3" fontId="12" fillId="2" borderId="1" xfId="1" applyNumberFormat="1" applyFont="1" applyFill="1" applyBorder="1" applyAlignment="1" applyProtection="1">
      <alignment vertical="center"/>
    </xf>
    <xf numFmtId="3" fontId="17" fillId="2" borderId="1" xfId="1" applyNumberFormat="1" applyFont="1" applyFill="1" applyBorder="1" applyAlignment="1" applyProtection="1">
      <alignment vertical="center"/>
    </xf>
    <xf numFmtId="4" fontId="17" fillId="0" borderId="1" xfId="2" applyNumberFormat="1" applyFont="1" applyFill="1" applyBorder="1" applyAlignment="1" applyProtection="1">
      <alignment vertical="center" wrapText="1"/>
    </xf>
    <xf numFmtId="4" fontId="17" fillId="2" borderId="1" xfId="1" applyNumberFormat="1" applyFont="1" applyFill="1" applyBorder="1" applyAlignment="1" applyProtection="1">
      <alignment vertical="center" wrapText="1"/>
    </xf>
    <xf numFmtId="4" fontId="12" fillId="0" borderId="1" xfId="2" applyNumberFormat="1" applyFont="1" applyFill="1" applyBorder="1" applyAlignment="1" applyProtection="1">
      <alignment vertical="center" wrapText="1"/>
    </xf>
    <xf numFmtId="4" fontId="17" fillId="0" borderId="1" xfId="2" applyNumberFormat="1" applyFont="1" applyFill="1" applyBorder="1" applyAlignment="1" applyProtection="1">
      <alignment horizontal="right" vertical="center" wrapText="1"/>
    </xf>
    <xf numFmtId="4" fontId="18" fillId="0" borderId="1" xfId="2" applyNumberFormat="1" applyFont="1" applyFill="1" applyBorder="1" applyAlignment="1" applyProtection="1">
      <alignment horizontal="right" vertical="center" wrapText="1"/>
    </xf>
    <xf numFmtId="4" fontId="12" fillId="0" borderId="1" xfId="2" applyNumberFormat="1" applyFont="1" applyFill="1" applyBorder="1" applyAlignment="1" applyProtection="1">
      <alignment horizontal="right" vertical="center" wrapText="1"/>
    </xf>
    <xf numFmtId="4" fontId="12" fillId="2" borderId="1" xfId="2" applyNumberFormat="1" applyFont="1" applyFill="1" applyBorder="1" applyAlignment="1" applyProtection="1">
      <alignment horizontal="right" vertical="center" wrapText="1"/>
    </xf>
    <xf numFmtId="4" fontId="17" fillId="2" borderId="1" xfId="0" applyNumberFormat="1" applyFont="1" applyFill="1" applyBorder="1" applyAlignment="1" applyProtection="1">
      <alignment horizontal="right" vertical="center"/>
    </xf>
    <xf numFmtId="4" fontId="18" fillId="2" borderId="1" xfId="0" applyNumberFormat="1" applyFont="1" applyFill="1" applyBorder="1" applyAlignment="1" applyProtection="1">
      <alignment horizontal="right" vertical="center"/>
    </xf>
    <xf numFmtId="4" fontId="12" fillId="2" borderId="1" xfId="0" applyNumberFormat="1" applyFont="1" applyFill="1" applyBorder="1" applyAlignment="1" applyProtection="1">
      <alignment horizontal="right" vertical="center"/>
    </xf>
    <xf numFmtId="4" fontId="18" fillId="2" borderId="1" xfId="0" applyNumberFormat="1" applyFont="1" applyFill="1" applyBorder="1" applyAlignment="1" applyProtection="1">
      <alignment horizontal="right" vertical="center" wrapText="1"/>
    </xf>
    <xf numFmtId="4" fontId="12" fillId="2" borderId="1" xfId="0" applyNumberFormat="1" applyFont="1" applyFill="1" applyBorder="1" applyAlignment="1" applyProtection="1">
      <alignment horizontal="right" vertical="center" wrapText="1"/>
    </xf>
    <xf numFmtId="4" fontId="17" fillId="2" borderId="1" xfId="0" applyNumberFormat="1" applyFont="1" applyFill="1" applyBorder="1" applyAlignment="1" applyProtection="1">
      <alignment horizontal="right" vertical="center" wrapText="1"/>
    </xf>
    <xf numFmtId="4" fontId="17" fillId="0" borderId="1" xfId="0" applyNumberFormat="1" applyFont="1" applyFill="1" applyBorder="1" applyAlignment="1" applyProtection="1">
      <alignment horizontal="right" vertical="center"/>
    </xf>
    <xf numFmtId="4" fontId="18" fillId="0" borderId="1" xfId="0" applyNumberFormat="1" applyFont="1" applyFill="1" applyBorder="1" applyAlignment="1" applyProtection="1">
      <alignment horizontal="right" vertical="center"/>
    </xf>
    <xf numFmtId="4" fontId="12" fillId="0" borderId="1" xfId="0" applyNumberFormat="1" applyFont="1" applyFill="1" applyBorder="1" applyAlignment="1" applyProtection="1">
      <alignment horizontal="right" vertical="center"/>
    </xf>
    <xf numFmtId="4" fontId="12" fillId="0" borderId="1" xfId="0" applyNumberFormat="1" applyFont="1" applyFill="1" applyBorder="1" applyAlignment="1" applyProtection="1">
      <alignment horizontal="right" vertical="center" wrapText="1"/>
    </xf>
    <xf numFmtId="4" fontId="18" fillId="0" borderId="4" xfId="0" applyNumberFormat="1" applyFont="1" applyFill="1" applyBorder="1" applyAlignment="1" applyProtection="1">
      <alignment horizontal="right" vertical="center"/>
    </xf>
    <xf numFmtId="4" fontId="12" fillId="0" borderId="4" xfId="0" applyNumberFormat="1" applyFont="1" applyFill="1" applyBorder="1" applyAlignment="1" applyProtection="1">
      <alignment horizontal="right" vertical="center"/>
    </xf>
    <xf numFmtId="4" fontId="12" fillId="0" borderId="4" xfId="0" applyNumberFormat="1" applyFont="1" applyFill="1" applyBorder="1" applyAlignment="1" applyProtection="1">
      <alignment horizontal="right" vertical="center" wrapText="1"/>
    </xf>
    <xf numFmtId="4" fontId="17" fillId="0" borderId="1" xfId="1" applyNumberFormat="1" applyFont="1" applyFill="1" applyBorder="1" applyAlignment="1" applyProtection="1">
      <alignment horizontal="right" vertical="center" wrapText="1"/>
    </xf>
    <xf numFmtId="4" fontId="17" fillId="2" borderId="1" xfId="1" applyNumberFormat="1" applyFont="1" applyFill="1" applyBorder="1" applyAlignment="1" applyProtection="1">
      <alignment horizontal="right" vertical="center"/>
    </xf>
    <xf numFmtId="4" fontId="12" fillId="2" borderId="1" xfId="1" applyNumberFormat="1" applyFont="1" applyFill="1" applyBorder="1" applyAlignment="1" applyProtection="1">
      <alignment vertical="center"/>
    </xf>
    <xf numFmtId="4" fontId="17" fillId="2" borderId="1" xfId="1" applyNumberFormat="1" applyFont="1" applyFill="1" applyBorder="1" applyAlignment="1" applyProtection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1" applyFont="1" applyFill="1" applyBorder="1" applyAlignment="1" applyProtection="1">
      <alignment vertical="center" wrapText="1"/>
    </xf>
    <xf numFmtId="0" fontId="17" fillId="2" borderId="0" xfId="0" applyFont="1" applyFill="1" applyBorder="1" applyAlignment="1" applyProtection="1">
      <alignment horizontal="center" vertical="center" wrapText="1"/>
    </xf>
    <xf numFmtId="3" fontId="12" fillId="0" borderId="0" xfId="1" applyNumberFormat="1" applyFont="1" applyFill="1" applyBorder="1" applyAlignment="1" applyProtection="1">
      <alignment vertical="center" wrapText="1"/>
    </xf>
    <xf numFmtId="3" fontId="19" fillId="2" borderId="1" xfId="0" applyNumberFormat="1" applyFont="1" applyFill="1" applyBorder="1" applyAlignment="1" applyProtection="1">
      <alignment horizontal="right" vertical="center"/>
    </xf>
    <xf numFmtId="4" fontId="19" fillId="2" borderId="1" xfId="0" applyNumberFormat="1" applyFont="1" applyFill="1" applyBorder="1" applyAlignment="1" applyProtection="1">
      <alignment horizontal="right" vertical="center"/>
    </xf>
    <xf numFmtId="0" fontId="12" fillId="2" borderId="1" xfId="1" applyFont="1" applyFill="1" applyBorder="1" applyAlignment="1" applyProtection="1">
      <alignment vertical="center" wrapText="1"/>
    </xf>
    <xf numFmtId="3" fontId="17" fillId="2" borderId="1" xfId="1" applyNumberFormat="1" applyFont="1" applyFill="1" applyBorder="1" applyAlignment="1" applyProtection="1">
      <alignment horizontal="right" vertical="center" wrapText="1"/>
    </xf>
    <xf numFmtId="0" fontId="14" fillId="2" borderId="0" xfId="1" applyFont="1" applyFill="1" applyAlignment="1" applyProtection="1">
      <alignment vertical="center"/>
    </xf>
    <xf numFmtId="0" fontId="13" fillId="2" borderId="0" xfId="1" applyFont="1" applyFill="1" applyAlignment="1" applyProtection="1">
      <alignment vertical="center" wrapText="1"/>
    </xf>
    <xf numFmtId="0" fontId="17" fillId="2" borderId="0" xfId="0" applyFont="1" applyFill="1" applyBorder="1" applyAlignment="1" applyProtection="1">
      <alignment horizontal="center" vertical="center" wrapText="1"/>
    </xf>
    <xf numFmtId="0" fontId="4" fillId="0" borderId="0" xfId="1" applyFont="1" applyFill="1" applyAlignment="1" applyProtection="1">
      <alignment horizontal="center" vertical="center" wrapText="1"/>
    </xf>
    <xf numFmtId="0" fontId="11" fillId="0" borderId="0" xfId="1" applyFont="1" applyFill="1" applyAlignment="1" applyProtection="1">
      <alignment horizontal="center" vertical="center"/>
    </xf>
    <xf numFmtId="0" fontId="14" fillId="2" borderId="0" xfId="1" applyFont="1" applyFill="1" applyAlignment="1" applyProtection="1">
      <alignment horizontal="center" vertical="center"/>
    </xf>
    <xf numFmtId="0" fontId="13" fillId="2" borderId="0" xfId="1" applyFont="1" applyFill="1" applyAlignment="1" applyProtection="1">
      <alignment horizontal="center" vertical="center" wrapText="1"/>
    </xf>
    <xf numFmtId="0" fontId="17" fillId="0" borderId="0" xfId="2" applyFont="1" applyFill="1" applyAlignment="1" applyProtection="1">
      <alignment horizontal="center" wrapText="1"/>
    </xf>
    <xf numFmtId="0" fontId="17" fillId="2" borderId="0" xfId="0" applyFont="1" applyFill="1" applyBorder="1" applyAlignment="1" applyProtection="1">
      <alignment horizontal="center" vertical="center" wrapText="1"/>
    </xf>
    <xf numFmtId="0" fontId="17" fillId="2" borderId="5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17" fillId="2" borderId="0" xfId="1" applyFont="1" applyFill="1" applyAlignment="1" applyProtection="1">
      <alignment horizontal="left" vertical="center"/>
    </xf>
    <xf numFmtId="0" fontId="17" fillId="0" borderId="2" xfId="2" applyFont="1" applyFill="1" applyBorder="1" applyAlignment="1" applyProtection="1">
      <alignment horizontal="left" vertical="center"/>
    </xf>
    <xf numFmtId="0" fontId="17" fillId="0" borderId="4" xfId="2" applyFont="1" applyFill="1" applyBorder="1" applyAlignment="1" applyProtection="1">
      <alignment horizontal="left" vertical="center"/>
    </xf>
    <xf numFmtId="0" fontId="17" fillId="0" borderId="2" xfId="2" quotePrefix="1" applyFont="1" applyFill="1" applyBorder="1" applyAlignment="1" applyProtection="1">
      <alignment horizontal="left" vertical="center"/>
    </xf>
    <xf numFmtId="0" fontId="17" fillId="0" borderId="4" xfId="2" quotePrefix="1" applyFont="1" applyFill="1" applyBorder="1" applyAlignment="1" applyProtection="1">
      <alignment horizontal="left" vertical="center"/>
    </xf>
    <xf numFmtId="0" fontId="17" fillId="2" borderId="2" xfId="0" applyFont="1" applyFill="1" applyBorder="1" applyAlignment="1" applyProtection="1">
      <alignment horizontal="left" vertical="center"/>
    </xf>
    <xf numFmtId="0" fontId="17" fillId="2" borderId="4" xfId="0" applyFont="1" applyFill="1" applyBorder="1" applyAlignment="1" applyProtection="1">
      <alignment horizontal="left" vertical="center"/>
    </xf>
    <xf numFmtId="1" fontId="17" fillId="2" borderId="2" xfId="0" applyNumberFormat="1" applyFont="1" applyFill="1" applyBorder="1" applyAlignment="1" applyProtection="1">
      <alignment horizontal="left" vertical="center"/>
    </xf>
    <xf numFmtId="1" fontId="17" fillId="2" borderId="4" xfId="0" applyNumberFormat="1" applyFont="1" applyFill="1" applyBorder="1" applyAlignment="1" applyProtection="1">
      <alignment horizontal="left" vertical="center"/>
    </xf>
    <xf numFmtId="1" fontId="12" fillId="0" borderId="2" xfId="0" applyNumberFormat="1" applyFont="1" applyFill="1" applyBorder="1" applyAlignment="1" applyProtection="1">
      <alignment horizontal="center" vertical="center"/>
    </xf>
    <xf numFmtId="1" fontId="12" fillId="0" borderId="3" xfId="0" applyNumberFormat="1" applyFont="1" applyFill="1" applyBorder="1" applyAlignment="1" applyProtection="1">
      <alignment horizontal="center" vertical="center"/>
    </xf>
    <xf numFmtId="1" fontId="12" fillId="0" borderId="4" xfId="0" applyNumberFormat="1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 wrapText="1"/>
    </xf>
    <xf numFmtId="0" fontId="20" fillId="2" borderId="0" xfId="2" applyFont="1" applyFill="1" applyProtection="1"/>
  </cellXfs>
  <cellStyles count="3">
    <cellStyle name="Normal" xfId="0" builtinId="0"/>
    <cellStyle name="Normal 26" xfId="1"/>
    <cellStyle name="Normal_Budzet RS za 2008. godinu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S411"/>
  <sheetViews>
    <sheetView tabSelected="1" topLeftCell="A126" zoomScaleNormal="100" workbookViewId="0">
      <selection activeCell="U139" sqref="U139"/>
    </sheetView>
  </sheetViews>
  <sheetFormatPr defaultRowHeight="17.25" x14ac:dyDescent="0.25"/>
  <cols>
    <col min="1" max="1" width="0.85546875" style="2" customWidth="1"/>
    <col min="2" max="2" width="11.28515625" style="24" customWidth="1"/>
    <col min="3" max="3" width="54" style="2" customWidth="1"/>
    <col min="4" max="4" width="24.85546875" style="25" hidden="1" customWidth="1"/>
    <col min="5" max="5" width="11.42578125" style="2" hidden="1" customWidth="1"/>
    <col min="6" max="6" width="10.85546875" style="2" hidden="1" customWidth="1"/>
    <col min="7" max="7" width="11.7109375" style="2" hidden="1" customWidth="1"/>
    <col min="8" max="8" width="10.85546875" style="2" hidden="1" customWidth="1"/>
    <col min="9" max="9" width="13.7109375" style="2" hidden="1" customWidth="1"/>
    <col min="10" max="10" width="12.7109375" style="2" hidden="1" customWidth="1"/>
    <col min="11" max="11" width="11.140625" style="2" customWidth="1"/>
    <col min="12" max="12" width="10.5703125" style="2" customWidth="1"/>
    <col min="13" max="13" width="11.7109375" style="2" hidden="1" customWidth="1"/>
    <col min="14" max="14" width="11.85546875" style="2" hidden="1" customWidth="1"/>
    <col min="15" max="15" width="8.85546875" style="2" hidden="1" customWidth="1"/>
    <col min="16" max="18" width="9.140625" style="2" hidden="1" customWidth="1"/>
    <col min="19" max="24" width="9.140625" style="2"/>
    <col min="25" max="25" width="12.85546875" style="2" bestFit="1" customWidth="1"/>
    <col min="26" max="239" width="9.140625" style="2"/>
    <col min="240" max="240" width="9.140625" style="2" bestFit="1" customWidth="1"/>
    <col min="241" max="241" width="101.85546875" style="2" customWidth="1"/>
    <col min="242" max="242" width="16.5703125" style="2" bestFit="1" customWidth="1"/>
    <col min="243" max="243" width="9.140625" style="2" customWidth="1"/>
    <col min="244" max="495" width="9.140625" style="2"/>
    <col min="496" max="496" width="9.140625" style="2" bestFit="1" customWidth="1"/>
    <col min="497" max="497" width="101.85546875" style="2" customWidth="1"/>
    <col min="498" max="498" width="16.5703125" style="2" bestFit="1" customWidth="1"/>
    <col min="499" max="499" width="9.140625" style="2" customWidth="1"/>
    <col min="500" max="751" width="9.140625" style="2"/>
    <col min="752" max="752" width="9.140625" style="2" bestFit="1" customWidth="1"/>
    <col min="753" max="753" width="101.85546875" style="2" customWidth="1"/>
    <col min="754" max="754" width="16.5703125" style="2" bestFit="1" customWidth="1"/>
    <col min="755" max="755" width="9.140625" style="2" customWidth="1"/>
    <col min="756" max="1007" width="9.140625" style="2"/>
    <col min="1008" max="1008" width="9.140625" style="2" bestFit="1" customWidth="1"/>
    <col min="1009" max="1009" width="101.85546875" style="2" customWidth="1"/>
    <col min="1010" max="1010" width="16.5703125" style="2" bestFit="1" customWidth="1"/>
    <col min="1011" max="1011" width="9.140625" style="2" customWidth="1"/>
    <col min="1012" max="1263" width="9.140625" style="2"/>
    <col min="1264" max="1264" width="9.140625" style="2" bestFit="1" customWidth="1"/>
    <col min="1265" max="1265" width="101.85546875" style="2" customWidth="1"/>
    <col min="1266" max="1266" width="16.5703125" style="2" bestFit="1" customWidth="1"/>
    <col min="1267" max="1267" width="9.140625" style="2" customWidth="1"/>
    <col min="1268" max="1519" width="9.140625" style="2"/>
    <col min="1520" max="1520" width="9.140625" style="2" bestFit="1" customWidth="1"/>
    <col min="1521" max="1521" width="101.85546875" style="2" customWidth="1"/>
    <col min="1522" max="1522" width="16.5703125" style="2" bestFit="1" customWidth="1"/>
    <col min="1523" max="1523" width="9.140625" style="2" customWidth="1"/>
    <col min="1524" max="1775" width="9.140625" style="2"/>
    <col min="1776" max="1776" width="9.140625" style="2" bestFit="1" customWidth="1"/>
    <col min="1777" max="1777" width="101.85546875" style="2" customWidth="1"/>
    <col min="1778" max="1778" width="16.5703125" style="2" bestFit="1" customWidth="1"/>
    <col min="1779" max="1779" width="9.140625" style="2" customWidth="1"/>
    <col min="1780" max="2031" width="9.140625" style="2"/>
    <col min="2032" max="2032" width="9.140625" style="2" bestFit="1" customWidth="1"/>
    <col min="2033" max="2033" width="101.85546875" style="2" customWidth="1"/>
    <col min="2034" max="2034" width="16.5703125" style="2" bestFit="1" customWidth="1"/>
    <col min="2035" max="2035" width="9.140625" style="2" customWidth="1"/>
    <col min="2036" max="2287" width="9.140625" style="2"/>
    <col min="2288" max="2288" width="9.140625" style="2" bestFit="1" customWidth="1"/>
    <col min="2289" max="2289" width="101.85546875" style="2" customWidth="1"/>
    <col min="2290" max="2290" width="16.5703125" style="2" bestFit="1" customWidth="1"/>
    <col min="2291" max="2291" width="9.140625" style="2" customWidth="1"/>
    <col min="2292" max="2543" width="9.140625" style="2"/>
    <col min="2544" max="2544" width="9.140625" style="2" bestFit="1" customWidth="1"/>
    <col min="2545" max="2545" width="101.85546875" style="2" customWidth="1"/>
    <col min="2546" max="2546" width="16.5703125" style="2" bestFit="1" customWidth="1"/>
    <col min="2547" max="2547" width="9.140625" style="2" customWidth="1"/>
    <col min="2548" max="2799" width="9.140625" style="2"/>
    <col min="2800" max="2800" width="9.140625" style="2" bestFit="1" customWidth="1"/>
    <col min="2801" max="2801" width="101.85546875" style="2" customWidth="1"/>
    <col min="2802" max="2802" width="16.5703125" style="2" bestFit="1" customWidth="1"/>
    <col min="2803" max="2803" width="9.140625" style="2" customWidth="1"/>
    <col min="2804" max="3055" width="9.140625" style="2"/>
    <col min="3056" max="3056" width="9.140625" style="2" bestFit="1" customWidth="1"/>
    <col min="3057" max="3057" width="101.85546875" style="2" customWidth="1"/>
    <col min="3058" max="3058" width="16.5703125" style="2" bestFit="1" customWidth="1"/>
    <col min="3059" max="3059" width="9.140625" style="2" customWidth="1"/>
    <col min="3060" max="3311" width="9.140625" style="2"/>
    <col min="3312" max="3312" width="9.140625" style="2" bestFit="1" customWidth="1"/>
    <col min="3313" max="3313" width="101.85546875" style="2" customWidth="1"/>
    <col min="3314" max="3314" width="16.5703125" style="2" bestFit="1" customWidth="1"/>
    <col min="3315" max="3315" width="9.140625" style="2" customWidth="1"/>
    <col min="3316" max="3567" width="9.140625" style="2"/>
    <col min="3568" max="3568" width="9.140625" style="2" bestFit="1" customWidth="1"/>
    <col min="3569" max="3569" width="101.85546875" style="2" customWidth="1"/>
    <col min="3570" max="3570" width="16.5703125" style="2" bestFit="1" customWidth="1"/>
    <col min="3571" max="3571" width="9.140625" style="2" customWidth="1"/>
    <col min="3572" max="3823" width="9.140625" style="2"/>
    <col min="3824" max="3824" width="9.140625" style="2" bestFit="1" customWidth="1"/>
    <col min="3825" max="3825" width="101.85546875" style="2" customWidth="1"/>
    <col min="3826" max="3826" width="16.5703125" style="2" bestFit="1" customWidth="1"/>
    <col min="3827" max="3827" width="9.140625" style="2" customWidth="1"/>
    <col min="3828" max="4079" width="9.140625" style="2"/>
    <col min="4080" max="4080" width="9.140625" style="2" bestFit="1" customWidth="1"/>
    <col min="4081" max="4081" width="101.85546875" style="2" customWidth="1"/>
    <col min="4082" max="4082" width="16.5703125" style="2" bestFit="1" customWidth="1"/>
    <col min="4083" max="4083" width="9.140625" style="2" customWidth="1"/>
    <col min="4084" max="4335" width="9.140625" style="2"/>
    <col min="4336" max="4336" width="9.140625" style="2" bestFit="1" customWidth="1"/>
    <col min="4337" max="4337" width="101.85546875" style="2" customWidth="1"/>
    <col min="4338" max="4338" width="16.5703125" style="2" bestFit="1" customWidth="1"/>
    <col min="4339" max="4339" width="9.140625" style="2" customWidth="1"/>
    <col min="4340" max="4591" width="9.140625" style="2"/>
    <col min="4592" max="4592" width="9.140625" style="2" bestFit="1" customWidth="1"/>
    <col min="4593" max="4593" width="101.85546875" style="2" customWidth="1"/>
    <col min="4594" max="4594" width="16.5703125" style="2" bestFit="1" customWidth="1"/>
    <col min="4595" max="4595" width="9.140625" style="2" customWidth="1"/>
    <col min="4596" max="4847" width="9.140625" style="2"/>
    <col min="4848" max="4848" width="9.140625" style="2" bestFit="1" customWidth="1"/>
    <col min="4849" max="4849" width="101.85546875" style="2" customWidth="1"/>
    <col min="4850" max="4850" width="16.5703125" style="2" bestFit="1" customWidth="1"/>
    <col min="4851" max="4851" width="9.140625" style="2" customWidth="1"/>
    <col min="4852" max="5103" width="9.140625" style="2"/>
    <col min="5104" max="5104" width="9.140625" style="2" bestFit="1" customWidth="1"/>
    <col min="5105" max="5105" width="101.85546875" style="2" customWidth="1"/>
    <col min="5106" max="5106" width="16.5703125" style="2" bestFit="1" customWidth="1"/>
    <col min="5107" max="5107" width="9.140625" style="2" customWidth="1"/>
    <col min="5108" max="5359" width="9.140625" style="2"/>
    <col min="5360" max="5360" width="9.140625" style="2" bestFit="1" customWidth="1"/>
    <col min="5361" max="5361" width="101.85546875" style="2" customWidth="1"/>
    <col min="5362" max="5362" width="16.5703125" style="2" bestFit="1" customWidth="1"/>
    <col min="5363" max="5363" width="9.140625" style="2" customWidth="1"/>
    <col min="5364" max="5615" width="9.140625" style="2"/>
    <col min="5616" max="5616" width="9.140625" style="2" bestFit="1" customWidth="1"/>
    <col min="5617" max="5617" width="101.85546875" style="2" customWidth="1"/>
    <col min="5618" max="5618" width="16.5703125" style="2" bestFit="1" customWidth="1"/>
    <col min="5619" max="5619" width="9.140625" style="2" customWidth="1"/>
    <col min="5620" max="5871" width="9.140625" style="2"/>
    <col min="5872" max="5872" width="9.140625" style="2" bestFit="1" customWidth="1"/>
    <col min="5873" max="5873" width="101.85546875" style="2" customWidth="1"/>
    <col min="5874" max="5874" width="16.5703125" style="2" bestFit="1" customWidth="1"/>
    <col min="5875" max="5875" width="9.140625" style="2" customWidth="1"/>
    <col min="5876" max="6127" width="9.140625" style="2"/>
    <col min="6128" max="6128" width="9.140625" style="2" bestFit="1" customWidth="1"/>
    <col min="6129" max="6129" width="101.85546875" style="2" customWidth="1"/>
    <col min="6130" max="6130" width="16.5703125" style="2" bestFit="1" customWidth="1"/>
    <col min="6131" max="6131" width="9.140625" style="2" customWidth="1"/>
    <col min="6132" max="6383" width="9.140625" style="2"/>
    <col min="6384" max="6384" width="9.140625" style="2" bestFit="1" customWidth="1"/>
    <col min="6385" max="6385" width="101.85546875" style="2" customWidth="1"/>
    <col min="6386" max="6386" width="16.5703125" style="2" bestFit="1" customWidth="1"/>
    <col min="6387" max="6387" width="9.140625" style="2" customWidth="1"/>
    <col min="6388" max="6639" width="9.140625" style="2"/>
    <col min="6640" max="6640" width="9.140625" style="2" bestFit="1" customWidth="1"/>
    <col min="6641" max="6641" width="101.85546875" style="2" customWidth="1"/>
    <col min="6642" max="6642" width="16.5703125" style="2" bestFit="1" customWidth="1"/>
    <col min="6643" max="6643" width="9.140625" style="2" customWidth="1"/>
    <col min="6644" max="6895" width="9.140625" style="2"/>
    <col min="6896" max="6896" width="9.140625" style="2" bestFit="1" customWidth="1"/>
    <col min="6897" max="6897" width="101.85546875" style="2" customWidth="1"/>
    <col min="6898" max="6898" width="16.5703125" style="2" bestFit="1" customWidth="1"/>
    <col min="6899" max="6899" width="9.140625" style="2" customWidth="1"/>
    <col min="6900" max="7151" width="9.140625" style="2"/>
    <col min="7152" max="7152" width="9.140625" style="2" bestFit="1" customWidth="1"/>
    <col min="7153" max="7153" width="101.85546875" style="2" customWidth="1"/>
    <col min="7154" max="7154" width="16.5703125" style="2" bestFit="1" customWidth="1"/>
    <col min="7155" max="7155" width="9.140625" style="2" customWidth="1"/>
    <col min="7156" max="7407" width="9.140625" style="2"/>
    <col min="7408" max="7408" width="9.140625" style="2" bestFit="1" customWidth="1"/>
    <col min="7409" max="7409" width="101.85546875" style="2" customWidth="1"/>
    <col min="7410" max="7410" width="16.5703125" style="2" bestFit="1" customWidth="1"/>
    <col min="7411" max="7411" width="9.140625" style="2" customWidth="1"/>
    <col min="7412" max="7663" width="9.140625" style="2"/>
    <col min="7664" max="7664" width="9.140625" style="2" bestFit="1" customWidth="1"/>
    <col min="7665" max="7665" width="101.85546875" style="2" customWidth="1"/>
    <col min="7666" max="7666" width="16.5703125" style="2" bestFit="1" customWidth="1"/>
    <col min="7667" max="7667" width="9.140625" style="2" customWidth="1"/>
    <col min="7668" max="7919" width="9.140625" style="2"/>
    <col min="7920" max="7920" width="9.140625" style="2" bestFit="1" customWidth="1"/>
    <col min="7921" max="7921" width="101.85546875" style="2" customWidth="1"/>
    <col min="7922" max="7922" width="16.5703125" style="2" bestFit="1" customWidth="1"/>
    <col min="7923" max="7923" width="9.140625" style="2" customWidth="1"/>
    <col min="7924" max="8175" width="9.140625" style="2"/>
    <col min="8176" max="8176" width="9.140625" style="2" bestFit="1" customWidth="1"/>
    <col min="8177" max="8177" width="101.85546875" style="2" customWidth="1"/>
    <col min="8178" max="8178" width="16.5703125" style="2" bestFit="1" customWidth="1"/>
    <col min="8179" max="8179" width="9.140625" style="2" customWidth="1"/>
    <col min="8180" max="8431" width="9.140625" style="2"/>
    <col min="8432" max="8432" width="9.140625" style="2" bestFit="1" customWidth="1"/>
    <col min="8433" max="8433" width="101.85546875" style="2" customWidth="1"/>
    <col min="8434" max="8434" width="16.5703125" style="2" bestFit="1" customWidth="1"/>
    <col min="8435" max="8435" width="9.140625" style="2" customWidth="1"/>
    <col min="8436" max="8687" width="9.140625" style="2"/>
    <col min="8688" max="8688" width="9.140625" style="2" bestFit="1" customWidth="1"/>
    <col min="8689" max="8689" width="101.85546875" style="2" customWidth="1"/>
    <col min="8690" max="8690" width="16.5703125" style="2" bestFit="1" customWidth="1"/>
    <col min="8691" max="8691" width="9.140625" style="2" customWidth="1"/>
    <col min="8692" max="8943" width="9.140625" style="2"/>
    <col min="8944" max="8944" width="9.140625" style="2" bestFit="1" customWidth="1"/>
    <col min="8945" max="8945" width="101.85546875" style="2" customWidth="1"/>
    <col min="8946" max="8946" width="16.5703125" style="2" bestFit="1" customWidth="1"/>
    <col min="8947" max="8947" width="9.140625" style="2" customWidth="1"/>
    <col min="8948" max="9199" width="9.140625" style="2"/>
    <col min="9200" max="9200" width="9.140625" style="2" bestFit="1" customWidth="1"/>
    <col min="9201" max="9201" width="101.85546875" style="2" customWidth="1"/>
    <col min="9202" max="9202" width="16.5703125" style="2" bestFit="1" customWidth="1"/>
    <col min="9203" max="9203" width="9.140625" style="2" customWidth="1"/>
    <col min="9204" max="9455" width="9.140625" style="2"/>
    <col min="9456" max="9456" width="9.140625" style="2" bestFit="1" customWidth="1"/>
    <col min="9457" max="9457" width="101.85546875" style="2" customWidth="1"/>
    <col min="9458" max="9458" width="16.5703125" style="2" bestFit="1" customWidth="1"/>
    <col min="9459" max="9459" width="9.140625" style="2" customWidth="1"/>
    <col min="9460" max="9711" width="9.140625" style="2"/>
    <col min="9712" max="9712" width="9.140625" style="2" bestFit="1" customWidth="1"/>
    <col min="9713" max="9713" width="101.85546875" style="2" customWidth="1"/>
    <col min="9714" max="9714" width="16.5703125" style="2" bestFit="1" customWidth="1"/>
    <col min="9715" max="9715" width="9.140625" style="2" customWidth="1"/>
    <col min="9716" max="9967" width="9.140625" style="2"/>
    <col min="9968" max="9968" width="9.140625" style="2" bestFit="1" customWidth="1"/>
    <col min="9969" max="9969" width="101.85546875" style="2" customWidth="1"/>
    <col min="9970" max="9970" width="16.5703125" style="2" bestFit="1" customWidth="1"/>
    <col min="9971" max="9971" width="9.140625" style="2" customWidth="1"/>
    <col min="9972" max="10223" width="9.140625" style="2"/>
    <col min="10224" max="10224" width="9.140625" style="2" bestFit="1" customWidth="1"/>
    <col min="10225" max="10225" width="101.85546875" style="2" customWidth="1"/>
    <col min="10226" max="10226" width="16.5703125" style="2" bestFit="1" customWidth="1"/>
    <col min="10227" max="10227" width="9.140625" style="2" customWidth="1"/>
    <col min="10228" max="10479" width="9.140625" style="2"/>
    <col min="10480" max="10480" width="9.140625" style="2" bestFit="1" customWidth="1"/>
    <col min="10481" max="10481" width="101.85546875" style="2" customWidth="1"/>
    <col min="10482" max="10482" width="16.5703125" style="2" bestFit="1" customWidth="1"/>
    <col min="10483" max="10483" width="9.140625" style="2" customWidth="1"/>
    <col min="10484" max="10735" width="9.140625" style="2"/>
    <col min="10736" max="10736" width="9.140625" style="2" bestFit="1" customWidth="1"/>
    <col min="10737" max="10737" width="101.85546875" style="2" customWidth="1"/>
    <col min="10738" max="10738" width="16.5703125" style="2" bestFit="1" customWidth="1"/>
    <col min="10739" max="10739" width="9.140625" style="2" customWidth="1"/>
    <col min="10740" max="10991" width="9.140625" style="2"/>
    <col min="10992" max="10992" width="9.140625" style="2" bestFit="1" customWidth="1"/>
    <col min="10993" max="10993" width="101.85546875" style="2" customWidth="1"/>
    <col min="10994" max="10994" width="16.5703125" style="2" bestFit="1" customWidth="1"/>
    <col min="10995" max="10995" width="9.140625" style="2" customWidth="1"/>
    <col min="10996" max="11247" width="9.140625" style="2"/>
    <col min="11248" max="11248" width="9.140625" style="2" bestFit="1" customWidth="1"/>
    <col min="11249" max="11249" width="101.85546875" style="2" customWidth="1"/>
    <col min="11250" max="11250" width="16.5703125" style="2" bestFit="1" customWidth="1"/>
    <col min="11251" max="11251" width="9.140625" style="2" customWidth="1"/>
    <col min="11252" max="11503" width="9.140625" style="2"/>
    <col min="11504" max="11504" width="9.140625" style="2" bestFit="1" customWidth="1"/>
    <col min="11505" max="11505" width="101.85546875" style="2" customWidth="1"/>
    <col min="11506" max="11506" width="16.5703125" style="2" bestFit="1" customWidth="1"/>
    <col min="11507" max="11507" width="9.140625" style="2" customWidth="1"/>
    <col min="11508" max="11759" width="9.140625" style="2"/>
    <col min="11760" max="11760" width="9.140625" style="2" bestFit="1" customWidth="1"/>
    <col min="11761" max="11761" width="101.85546875" style="2" customWidth="1"/>
    <col min="11762" max="11762" width="16.5703125" style="2" bestFit="1" customWidth="1"/>
    <col min="11763" max="11763" width="9.140625" style="2" customWidth="1"/>
    <col min="11764" max="12015" width="9.140625" style="2"/>
    <col min="12016" max="12016" width="9.140625" style="2" bestFit="1" customWidth="1"/>
    <col min="12017" max="12017" width="101.85546875" style="2" customWidth="1"/>
    <col min="12018" max="12018" width="16.5703125" style="2" bestFit="1" customWidth="1"/>
    <col min="12019" max="12019" width="9.140625" style="2" customWidth="1"/>
    <col min="12020" max="12271" width="9.140625" style="2"/>
    <col min="12272" max="12272" width="9.140625" style="2" bestFit="1" customWidth="1"/>
    <col min="12273" max="12273" width="101.85546875" style="2" customWidth="1"/>
    <col min="12274" max="12274" width="16.5703125" style="2" bestFit="1" customWidth="1"/>
    <col min="12275" max="12275" width="9.140625" style="2" customWidth="1"/>
    <col min="12276" max="12527" width="9.140625" style="2"/>
    <col min="12528" max="12528" width="9.140625" style="2" bestFit="1" customWidth="1"/>
    <col min="12529" max="12529" width="101.85546875" style="2" customWidth="1"/>
    <col min="12530" max="12530" width="16.5703125" style="2" bestFit="1" customWidth="1"/>
    <col min="12531" max="12531" width="9.140625" style="2" customWidth="1"/>
    <col min="12532" max="12783" width="9.140625" style="2"/>
    <col min="12784" max="12784" width="9.140625" style="2" bestFit="1" customWidth="1"/>
    <col min="12785" max="12785" width="101.85546875" style="2" customWidth="1"/>
    <col min="12786" max="12786" width="16.5703125" style="2" bestFit="1" customWidth="1"/>
    <col min="12787" max="12787" width="9.140625" style="2" customWidth="1"/>
    <col min="12788" max="13039" width="9.140625" style="2"/>
    <col min="13040" max="13040" width="9.140625" style="2" bestFit="1" customWidth="1"/>
    <col min="13041" max="13041" width="101.85546875" style="2" customWidth="1"/>
    <col min="13042" max="13042" width="16.5703125" style="2" bestFit="1" customWidth="1"/>
    <col min="13043" max="13043" width="9.140625" style="2" customWidth="1"/>
    <col min="13044" max="13295" width="9.140625" style="2"/>
    <col min="13296" max="13296" width="9.140625" style="2" bestFit="1" customWidth="1"/>
    <col min="13297" max="13297" width="101.85546875" style="2" customWidth="1"/>
    <col min="13298" max="13298" width="16.5703125" style="2" bestFit="1" customWidth="1"/>
    <col min="13299" max="13299" width="9.140625" style="2" customWidth="1"/>
    <col min="13300" max="13551" width="9.140625" style="2"/>
    <col min="13552" max="13552" width="9.140625" style="2" bestFit="1" customWidth="1"/>
    <col min="13553" max="13553" width="101.85546875" style="2" customWidth="1"/>
    <col min="13554" max="13554" width="16.5703125" style="2" bestFit="1" customWidth="1"/>
    <col min="13555" max="13555" width="9.140625" style="2" customWidth="1"/>
    <col min="13556" max="13807" width="9.140625" style="2"/>
    <col min="13808" max="13808" width="9.140625" style="2" bestFit="1" customWidth="1"/>
    <col min="13809" max="13809" width="101.85546875" style="2" customWidth="1"/>
    <col min="13810" max="13810" width="16.5703125" style="2" bestFit="1" customWidth="1"/>
    <col min="13811" max="13811" width="9.140625" style="2" customWidth="1"/>
    <col min="13812" max="14063" width="9.140625" style="2"/>
    <col min="14064" max="14064" width="9.140625" style="2" bestFit="1" customWidth="1"/>
    <col min="14065" max="14065" width="101.85546875" style="2" customWidth="1"/>
    <col min="14066" max="14066" width="16.5703125" style="2" bestFit="1" customWidth="1"/>
    <col min="14067" max="14067" width="9.140625" style="2" customWidth="1"/>
    <col min="14068" max="14319" width="9.140625" style="2"/>
    <col min="14320" max="14320" width="9.140625" style="2" bestFit="1" customWidth="1"/>
    <col min="14321" max="14321" width="101.85546875" style="2" customWidth="1"/>
    <col min="14322" max="14322" width="16.5703125" style="2" bestFit="1" customWidth="1"/>
    <col min="14323" max="14323" width="9.140625" style="2" customWidth="1"/>
    <col min="14324" max="14575" width="9.140625" style="2"/>
    <col min="14576" max="14576" width="9.140625" style="2" bestFit="1" customWidth="1"/>
    <col min="14577" max="14577" width="101.85546875" style="2" customWidth="1"/>
    <col min="14578" max="14578" width="16.5703125" style="2" bestFit="1" customWidth="1"/>
    <col min="14579" max="14579" width="9.140625" style="2" customWidth="1"/>
    <col min="14580" max="14831" width="9.140625" style="2"/>
    <col min="14832" max="14832" width="9.140625" style="2" bestFit="1" customWidth="1"/>
    <col min="14833" max="14833" width="101.85546875" style="2" customWidth="1"/>
    <col min="14834" max="14834" width="16.5703125" style="2" bestFit="1" customWidth="1"/>
    <col min="14835" max="14835" width="9.140625" style="2" customWidth="1"/>
    <col min="14836" max="15087" width="9.140625" style="2"/>
    <col min="15088" max="15088" width="9.140625" style="2" bestFit="1" customWidth="1"/>
    <col min="15089" max="15089" width="101.85546875" style="2" customWidth="1"/>
    <col min="15090" max="15090" width="16.5703125" style="2" bestFit="1" customWidth="1"/>
    <col min="15091" max="15091" width="9.140625" style="2" customWidth="1"/>
    <col min="15092" max="15343" width="9.140625" style="2"/>
    <col min="15344" max="15344" width="9.140625" style="2" bestFit="1" customWidth="1"/>
    <col min="15345" max="15345" width="101.85546875" style="2" customWidth="1"/>
    <col min="15346" max="15346" width="16.5703125" style="2" bestFit="1" customWidth="1"/>
    <col min="15347" max="15347" width="9.140625" style="2" customWidth="1"/>
    <col min="15348" max="15599" width="9.140625" style="2"/>
    <col min="15600" max="15600" width="9.140625" style="2" bestFit="1" customWidth="1"/>
    <col min="15601" max="15601" width="101.85546875" style="2" customWidth="1"/>
    <col min="15602" max="15602" width="16.5703125" style="2" bestFit="1" customWidth="1"/>
    <col min="15603" max="15603" width="9.140625" style="2" customWidth="1"/>
    <col min="15604" max="15855" width="9.140625" style="2"/>
    <col min="15856" max="15856" width="9.140625" style="2" bestFit="1" customWidth="1"/>
    <col min="15857" max="15857" width="101.85546875" style="2" customWidth="1"/>
    <col min="15858" max="15858" width="16.5703125" style="2" bestFit="1" customWidth="1"/>
    <col min="15859" max="15859" width="9.140625" style="2" customWidth="1"/>
    <col min="15860" max="16111" width="9.140625" style="2"/>
    <col min="16112" max="16112" width="9.140625" style="2" bestFit="1" customWidth="1"/>
    <col min="16113" max="16113" width="101.85546875" style="2" customWidth="1"/>
    <col min="16114" max="16114" width="16.5703125" style="2" bestFit="1" customWidth="1"/>
    <col min="16115" max="16115" width="9.140625" style="2" customWidth="1"/>
    <col min="16116" max="16384" width="9.140625" style="2"/>
  </cols>
  <sheetData>
    <row r="6" spans="3:19" ht="23.25" x14ac:dyDescent="0.25">
      <c r="C6" s="197" t="s">
        <v>401</v>
      </c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2"/>
      <c r="S6" s="192"/>
    </row>
    <row r="15" spans="3:19" ht="23.25" x14ac:dyDescent="0.25">
      <c r="C15" s="197" t="s">
        <v>415</v>
      </c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2"/>
      <c r="S15" s="192"/>
    </row>
    <row r="16" spans="3:19" ht="42.75" customHeight="1" x14ac:dyDescent="0.25">
      <c r="C16" s="198" t="s">
        <v>402</v>
      </c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3"/>
      <c r="S16" s="193"/>
    </row>
    <row r="31" ht="7.5" customHeight="1" x14ac:dyDescent="0.25"/>
    <row r="32" hidden="1" x14ac:dyDescent="0.25"/>
    <row r="33" spans="1:18" hidden="1" x14ac:dyDescent="0.25"/>
    <row r="34" spans="1:18" hidden="1" x14ac:dyDescent="0.25"/>
    <row r="35" spans="1:18" hidden="1" x14ac:dyDescent="0.25"/>
    <row r="36" spans="1:18" hidden="1" x14ac:dyDescent="0.25">
      <c r="B36" s="39"/>
      <c r="C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8" ht="22.5" customHeight="1" x14ac:dyDescent="0.25">
      <c r="A37" s="1"/>
      <c r="B37" s="195" t="s">
        <v>416</v>
      </c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</row>
    <row r="38" spans="1:18" ht="36" customHeight="1" x14ac:dyDescent="0.25">
      <c r="A38" s="1"/>
      <c r="B38" s="196" t="s">
        <v>417</v>
      </c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</row>
    <row r="39" spans="1:18" ht="9.75" customHeight="1" x14ac:dyDescent="0.25">
      <c r="A39" s="1"/>
      <c r="B39" s="35"/>
      <c r="C39" s="36"/>
      <c r="D39" s="37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8" ht="71.25" customHeight="1" x14ac:dyDescent="0.25">
      <c r="A40" s="1"/>
      <c r="B40" s="42" t="s">
        <v>122</v>
      </c>
      <c r="C40" s="42" t="s">
        <v>123</v>
      </c>
      <c r="D40" s="42" t="s">
        <v>124</v>
      </c>
      <c r="E40" s="42" t="s">
        <v>405</v>
      </c>
      <c r="F40" s="42" t="s">
        <v>406</v>
      </c>
      <c r="G40" s="184" t="s">
        <v>403</v>
      </c>
      <c r="H40" s="184" t="s">
        <v>404</v>
      </c>
      <c r="I40" s="42" t="s">
        <v>411</v>
      </c>
      <c r="J40" s="42" t="s">
        <v>412</v>
      </c>
      <c r="K40" s="42" t="s">
        <v>409</v>
      </c>
      <c r="L40" s="42" t="s">
        <v>410</v>
      </c>
      <c r="M40" s="42" t="s">
        <v>422</v>
      </c>
      <c r="N40" s="42" t="s">
        <v>423</v>
      </c>
      <c r="O40" s="42" t="s">
        <v>407</v>
      </c>
      <c r="P40" s="42" t="s">
        <v>408</v>
      </c>
      <c r="Q40" s="42" t="s">
        <v>424</v>
      </c>
      <c r="R40" s="42" t="s">
        <v>425</v>
      </c>
    </row>
    <row r="41" spans="1:18" x14ac:dyDescent="0.25">
      <c r="A41" s="1"/>
      <c r="B41" s="43">
        <v>1</v>
      </c>
      <c r="C41" s="44">
        <v>2</v>
      </c>
      <c r="D41" s="43">
        <v>3</v>
      </c>
      <c r="E41" s="44">
        <v>3</v>
      </c>
      <c r="F41" s="44">
        <v>4</v>
      </c>
      <c r="G41" s="44">
        <v>5</v>
      </c>
      <c r="H41" s="44">
        <v>6</v>
      </c>
      <c r="I41" s="44">
        <v>5</v>
      </c>
      <c r="J41" s="44">
        <v>6</v>
      </c>
      <c r="K41" s="44">
        <v>5</v>
      </c>
      <c r="L41" s="44">
        <v>6</v>
      </c>
      <c r="M41" s="44">
        <v>7</v>
      </c>
      <c r="N41" s="44">
        <v>8</v>
      </c>
      <c r="O41" s="44">
        <v>11</v>
      </c>
      <c r="P41" s="44">
        <v>12</v>
      </c>
      <c r="Q41" s="44">
        <v>9</v>
      </c>
      <c r="R41" s="44">
        <v>10</v>
      </c>
    </row>
    <row r="42" spans="1:18" s="4" customFormat="1" x14ac:dyDescent="0.25">
      <c r="A42" s="3">
        <v>1</v>
      </c>
      <c r="B42" s="45"/>
      <c r="C42" s="46" t="s">
        <v>125</v>
      </c>
      <c r="D42" s="45" t="s">
        <v>0</v>
      </c>
      <c r="E42" s="48">
        <f t="shared" ref="E42:N42" si="0">E43+E52+E58+E60</f>
        <v>67535374</v>
      </c>
      <c r="F42" s="48">
        <f t="shared" si="0"/>
        <v>104599</v>
      </c>
      <c r="G42" s="48">
        <f t="shared" si="0"/>
        <v>51334718</v>
      </c>
      <c r="H42" s="48">
        <f t="shared" si="0"/>
        <v>97000</v>
      </c>
      <c r="I42" s="47">
        <f t="shared" si="0"/>
        <v>52878193.20000001</v>
      </c>
      <c r="J42" s="47">
        <f t="shared" si="0"/>
        <v>59189.83</v>
      </c>
      <c r="K42" s="48">
        <f t="shared" si="0"/>
        <v>61592057</v>
      </c>
      <c r="L42" s="48">
        <f t="shared" si="0"/>
        <v>67858</v>
      </c>
      <c r="M42" s="48">
        <f t="shared" si="0"/>
        <v>-5943317</v>
      </c>
      <c r="N42" s="48">
        <f t="shared" si="0"/>
        <v>-36741</v>
      </c>
      <c r="O42" s="47">
        <f>I42/E42*100</f>
        <v>78.297031715556969</v>
      </c>
      <c r="P42" s="47">
        <f>J42/F42*100</f>
        <v>56.587376552357092</v>
      </c>
      <c r="Q42" s="47">
        <f>K42/E42*100</f>
        <v>91.199697805775088</v>
      </c>
      <c r="R42" s="47">
        <f>L42/F42*100</f>
        <v>64.874425185709228</v>
      </c>
    </row>
    <row r="43" spans="1:18" s="4" customFormat="1" x14ac:dyDescent="0.25">
      <c r="A43" s="3">
        <v>2</v>
      </c>
      <c r="B43" s="46">
        <v>710000</v>
      </c>
      <c r="C43" s="46" t="s">
        <v>126</v>
      </c>
      <c r="D43" s="45" t="s">
        <v>1</v>
      </c>
      <c r="E43" s="48">
        <f t="shared" ref="E43:N43" si="1">E44+E45+E46+E47+E48+E49+E50+E51</f>
        <v>37251475</v>
      </c>
      <c r="F43" s="48">
        <f t="shared" si="1"/>
        <v>0</v>
      </c>
      <c r="G43" s="48">
        <f t="shared" si="1"/>
        <v>31911804</v>
      </c>
      <c r="H43" s="48">
        <f t="shared" si="1"/>
        <v>0</v>
      </c>
      <c r="I43" s="47">
        <f t="shared" si="1"/>
        <v>28111511.25</v>
      </c>
      <c r="J43" s="47">
        <f t="shared" si="1"/>
        <v>0</v>
      </c>
      <c r="K43" s="48">
        <f t="shared" si="1"/>
        <v>38163270</v>
      </c>
      <c r="L43" s="48">
        <f t="shared" si="1"/>
        <v>0</v>
      </c>
      <c r="M43" s="48">
        <f t="shared" si="1"/>
        <v>911795</v>
      </c>
      <c r="N43" s="48">
        <f t="shared" si="1"/>
        <v>0</v>
      </c>
      <c r="O43" s="47">
        <f t="shared" ref="O43:P99" si="2">I43/E43*100</f>
        <v>75.464156117308107</v>
      </c>
      <c r="P43" s="47"/>
      <c r="Q43" s="47">
        <f t="shared" ref="Q43:R99" si="3">K43/E43*100</f>
        <v>102.44767489072579</v>
      </c>
      <c r="R43" s="47"/>
    </row>
    <row r="44" spans="1:18" ht="30" x14ac:dyDescent="0.25">
      <c r="A44" s="3">
        <v>3</v>
      </c>
      <c r="B44" s="49">
        <v>711000</v>
      </c>
      <c r="C44" s="50" t="s">
        <v>127</v>
      </c>
      <c r="D44" s="51">
        <v>3</v>
      </c>
      <c r="E44" s="53">
        <f t="shared" ref="E44:N44" si="4">E135</f>
        <v>250</v>
      </c>
      <c r="F44" s="53">
        <f t="shared" si="4"/>
        <v>0</v>
      </c>
      <c r="G44" s="53">
        <f t="shared" si="4"/>
        <v>250</v>
      </c>
      <c r="H44" s="53">
        <f t="shared" si="4"/>
        <v>0</v>
      </c>
      <c r="I44" s="52">
        <f t="shared" si="4"/>
        <v>63.4</v>
      </c>
      <c r="J44" s="52">
        <f t="shared" si="4"/>
        <v>0</v>
      </c>
      <c r="K44" s="53">
        <f t="shared" si="4"/>
        <v>250</v>
      </c>
      <c r="L44" s="53">
        <f t="shared" si="4"/>
        <v>0</v>
      </c>
      <c r="M44" s="53">
        <f t="shared" si="4"/>
        <v>0</v>
      </c>
      <c r="N44" s="53">
        <f t="shared" si="4"/>
        <v>0</v>
      </c>
      <c r="O44" s="52">
        <f t="shared" si="2"/>
        <v>25.36</v>
      </c>
      <c r="P44" s="52"/>
      <c r="Q44" s="52">
        <f t="shared" si="3"/>
        <v>100</v>
      </c>
      <c r="R44" s="52"/>
    </row>
    <row r="45" spans="1:18" x14ac:dyDescent="0.25">
      <c r="A45" s="3">
        <v>4</v>
      </c>
      <c r="B45" s="49">
        <v>712000</v>
      </c>
      <c r="C45" s="50" t="s">
        <v>128</v>
      </c>
      <c r="D45" s="51">
        <v>4</v>
      </c>
      <c r="E45" s="53">
        <f t="shared" ref="E45:N45" si="5">E138</f>
        <v>0</v>
      </c>
      <c r="F45" s="53">
        <f t="shared" si="5"/>
        <v>0</v>
      </c>
      <c r="G45" s="53">
        <f t="shared" si="5"/>
        <v>0</v>
      </c>
      <c r="H45" s="53">
        <f t="shared" si="5"/>
        <v>0</v>
      </c>
      <c r="I45" s="52">
        <f t="shared" si="5"/>
        <v>0</v>
      </c>
      <c r="J45" s="52">
        <f t="shared" si="5"/>
        <v>0</v>
      </c>
      <c r="K45" s="53">
        <f t="shared" si="5"/>
        <v>0</v>
      </c>
      <c r="L45" s="53">
        <f t="shared" si="5"/>
        <v>0</v>
      </c>
      <c r="M45" s="53">
        <f t="shared" si="5"/>
        <v>0</v>
      </c>
      <c r="N45" s="53">
        <f t="shared" si="5"/>
        <v>0</v>
      </c>
      <c r="O45" s="52"/>
      <c r="P45" s="52"/>
      <c r="Q45" s="52"/>
      <c r="R45" s="52"/>
    </row>
    <row r="46" spans="1:18" ht="30" x14ac:dyDescent="0.25">
      <c r="A46" s="3">
        <v>5</v>
      </c>
      <c r="B46" s="49">
        <v>713000</v>
      </c>
      <c r="C46" s="50" t="s">
        <v>129</v>
      </c>
      <c r="D46" s="51">
        <v>5</v>
      </c>
      <c r="E46" s="53">
        <f t="shared" ref="E46:N46" si="6">E140</f>
        <v>2661100</v>
      </c>
      <c r="F46" s="53">
        <f t="shared" si="6"/>
        <v>0</v>
      </c>
      <c r="G46" s="53">
        <f t="shared" si="6"/>
        <v>2340100</v>
      </c>
      <c r="H46" s="53">
        <f t="shared" si="6"/>
        <v>0</v>
      </c>
      <c r="I46" s="52">
        <f t="shared" si="6"/>
        <v>2024351.62</v>
      </c>
      <c r="J46" s="52">
        <f t="shared" si="6"/>
        <v>0</v>
      </c>
      <c r="K46" s="53">
        <f t="shared" si="6"/>
        <v>2953100</v>
      </c>
      <c r="L46" s="53">
        <f t="shared" si="6"/>
        <v>0</v>
      </c>
      <c r="M46" s="53">
        <f t="shared" si="6"/>
        <v>292000</v>
      </c>
      <c r="N46" s="53">
        <f t="shared" si="6"/>
        <v>0</v>
      </c>
      <c r="O46" s="52">
        <f t="shared" si="2"/>
        <v>76.071986020818457</v>
      </c>
      <c r="P46" s="52"/>
      <c r="Q46" s="52">
        <f t="shared" si="3"/>
        <v>110.97290594115215</v>
      </c>
      <c r="R46" s="52"/>
    </row>
    <row r="47" spans="1:18" x14ac:dyDescent="0.25">
      <c r="A47" s="3">
        <v>6</v>
      </c>
      <c r="B47" s="49">
        <v>714000</v>
      </c>
      <c r="C47" s="50" t="s">
        <v>130</v>
      </c>
      <c r="D47" s="51">
        <v>6</v>
      </c>
      <c r="E47" s="53">
        <f t="shared" ref="E47:N47" si="7">E142</f>
        <v>2256765</v>
      </c>
      <c r="F47" s="53">
        <f t="shared" si="7"/>
        <v>0</v>
      </c>
      <c r="G47" s="53">
        <f t="shared" si="7"/>
        <v>1938094</v>
      </c>
      <c r="H47" s="53">
        <f t="shared" si="7"/>
        <v>0</v>
      </c>
      <c r="I47" s="52">
        <f t="shared" si="7"/>
        <v>1644974.01</v>
      </c>
      <c r="J47" s="52">
        <f t="shared" si="7"/>
        <v>0</v>
      </c>
      <c r="K47" s="53">
        <f t="shared" si="7"/>
        <v>2316560</v>
      </c>
      <c r="L47" s="53">
        <f t="shared" si="7"/>
        <v>0</v>
      </c>
      <c r="M47" s="53">
        <f t="shared" si="7"/>
        <v>59795</v>
      </c>
      <c r="N47" s="53">
        <f t="shared" si="7"/>
        <v>0</v>
      </c>
      <c r="O47" s="52">
        <f t="shared" si="2"/>
        <v>72.890797668343836</v>
      </c>
      <c r="P47" s="52"/>
      <c r="Q47" s="52">
        <f t="shared" si="3"/>
        <v>102.6495891242553</v>
      </c>
      <c r="R47" s="52"/>
    </row>
    <row r="48" spans="1:18" x14ac:dyDescent="0.25">
      <c r="A48" s="3">
        <v>7</v>
      </c>
      <c r="B48" s="49">
        <v>715000</v>
      </c>
      <c r="C48" s="50" t="s">
        <v>131</v>
      </c>
      <c r="D48" s="51">
        <v>7</v>
      </c>
      <c r="E48" s="53">
        <f t="shared" ref="E48:N48" si="8">E147</f>
        <v>73360</v>
      </c>
      <c r="F48" s="53">
        <f t="shared" si="8"/>
        <v>0</v>
      </c>
      <c r="G48" s="53">
        <f t="shared" si="8"/>
        <v>73360</v>
      </c>
      <c r="H48" s="53">
        <f t="shared" si="8"/>
        <v>0</v>
      </c>
      <c r="I48" s="52">
        <f t="shared" si="8"/>
        <v>11311.99</v>
      </c>
      <c r="J48" s="52">
        <f t="shared" si="8"/>
        <v>0</v>
      </c>
      <c r="K48" s="53">
        <f t="shared" si="8"/>
        <v>73360</v>
      </c>
      <c r="L48" s="53">
        <f t="shared" si="8"/>
        <v>0</v>
      </c>
      <c r="M48" s="53">
        <f t="shared" si="8"/>
        <v>0</v>
      </c>
      <c r="N48" s="53">
        <f t="shared" si="8"/>
        <v>0</v>
      </c>
      <c r="O48" s="52">
        <f t="shared" si="2"/>
        <v>15.419833696837513</v>
      </c>
      <c r="P48" s="52"/>
      <c r="Q48" s="52">
        <f t="shared" si="3"/>
        <v>100</v>
      </c>
      <c r="R48" s="52"/>
    </row>
    <row r="49" spans="1:18" x14ac:dyDescent="0.25">
      <c r="A49" s="3">
        <v>8</v>
      </c>
      <c r="B49" s="49">
        <v>716000</v>
      </c>
      <c r="C49" s="50" t="s">
        <v>132</v>
      </c>
      <c r="D49" s="51">
        <v>8</v>
      </c>
      <c r="E49" s="53">
        <f t="shared" ref="E49:N49" si="9">E151</f>
        <v>0</v>
      </c>
      <c r="F49" s="53">
        <f t="shared" si="9"/>
        <v>0</v>
      </c>
      <c r="G49" s="53">
        <f t="shared" si="9"/>
        <v>0</v>
      </c>
      <c r="H49" s="53">
        <f t="shared" si="9"/>
        <v>0</v>
      </c>
      <c r="I49" s="52">
        <f t="shared" si="9"/>
        <v>0</v>
      </c>
      <c r="J49" s="52">
        <f t="shared" si="9"/>
        <v>0</v>
      </c>
      <c r="K49" s="53">
        <f t="shared" si="9"/>
        <v>0</v>
      </c>
      <c r="L49" s="53">
        <f t="shared" si="9"/>
        <v>0</v>
      </c>
      <c r="M49" s="53">
        <f t="shared" si="9"/>
        <v>0</v>
      </c>
      <c r="N49" s="53">
        <f t="shared" si="9"/>
        <v>0</v>
      </c>
      <c r="O49" s="52"/>
      <c r="P49" s="52"/>
      <c r="Q49" s="52"/>
      <c r="R49" s="52"/>
    </row>
    <row r="50" spans="1:18" ht="30" x14ac:dyDescent="0.25">
      <c r="A50" s="3">
        <v>9</v>
      </c>
      <c r="B50" s="49">
        <v>717000</v>
      </c>
      <c r="C50" s="50" t="s">
        <v>133</v>
      </c>
      <c r="D50" s="51">
        <v>9</v>
      </c>
      <c r="E50" s="53">
        <f t="shared" ref="E50:N50" si="10">E153</f>
        <v>31500000</v>
      </c>
      <c r="F50" s="53">
        <f t="shared" si="10"/>
        <v>0</v>
      </c>
      <c r="G50" s="53">
        <f t="shared" si="10"/>
        <v>27300000</v>
      </c>
      <c r="H50" s="53">
        <f t="shared" si="10"/>
        <v>0</v>
      </c>
      <c r="I50" s="52">
        <f t="shared" si="10"/>
        <v>23819558.469999999</v>
      </c>
      <c r="J50" s="52">
        <f t="shared" si="10"/>
        <v>0</v>
      </c>
      <c r="K50" s="53">
        <f t="shared" si="10"/>
        <v>32000000</v>
      </c>
      <c r="L50" s="53">
        <f t="shared" si="10"/>
        <v>0</v>
      </c>
      <c r="M50" s="53">
        <f t="shared" si="10"/>
        <v>500000</v>
      </c>
      <c r="N50" s="53">
        <f t="shared" si="10"/>
        <v>0</v>
      </c>
      <c r="O50" s="52">
        <f t="shared" si="2"/>
        <v>75.617645936507941</v>
      </c>
      <c r="P50" s="52"/>
      <c r="Q50" s="52">
        <f t="shared" si="3"/>
        <v>101.58730158730158</v>
      </c>
      <c r="R50" s="52"/>
    </row>
    <row r="51" spans="1:18" x14ac:dyDescent="0.25">
      <c r="A51" s="3">
        <v>10</v>
      </c>
      <c r="B51" s="49">
        <v>719000</v>
      </c>
      <c r="C51" s="50" t="s">
        <v>134</v>
      </c>
      <c r="D51" s="51">
        <v>10</v>
      </c>
      <c r="E51" s="53">
        <f t="shared" ref="E51:N51" si="11">E155</f>
        <v>760000</v>
      </c>
      <c r="F51" s="53">
        <f t="shared" si="11"/>
        <v>0</v>
      </c>
      <c r="G51" s="53">
        <f t="shared" si="11"/>
        <v>260000</v>
      </c>
      <c r="H51" s="53">
        <f t="shared" si="11"/>
        <v>0</v>
      </c>
      <c r="I51" s="52">
        <f t="shared" si="11"/>
        <v>611251.76</v>
      </c>
      <c r="J51" s="52">
        <f t="shared" si="11"/>
        <v>0</v>
      </c>
      <c r="K51" s="53">
        <f t="shared" si="11"/>
        <v>820000</v>
      </c>
      <c r="L51" s="53">
        <f t="shared" si="11"/>
        <v>0</v>
      </c>
      <c r="M51" s="53">
        <f t="shared" si="11"/>
        <v>60000</v>
      </c>
      <c r="N51" s="53">
        <f t="shared" si="11"/>
        <v>0</v>
      </c>
      <c r="O51" s="52">
        <f t="shared" si="2"/>
        <v>80.427863157894734</v>
      </c>
      <c r="P51" s="52"/>
      <c r="Q51" s="52">
        <f t="shared" si="3"/>
        <v>107.89473684210526</v>
      </c>
      <c r="R51" s="52"/>
    </row>
    <row r="52" spans="1:18" s="4" customFormat="1" x14ac:dyDescent="0.25">
      <c r="A52" s="3">
        <v>11</v>
      </c>
      <c r="B52" s="46">
        <v>720000</v>
      </c>
      <c r="C52" s="46" t="s">
        <v>135</v>
      </c>
      <c r="D52" s="45" t="s">
        <v>2</v>
      </c>
      <c r="E52" s="48">
        <f t="shared" ref="E52:N52" si="12">E53+E54+E55+E56+E57</f>
        <v>17069412</v>
      </c>
      <c r="F52" s="48">
        <f t="shared" si="12"/>
        <v>98465</v>
      </c>
      <c r="G52" s="48">
        <f t="shared" si="12"/>
        <v>16675585</v>
      </c>
      <c r="H52" s="48">
        <f t="shared" si="12"/>
        <v>94000</v>
      </c>
      <c r="I52" s="47">
        <f t="shared" si="12"/>
        <v>12677413.23</v>
      </c>
      <c r="J52" s="47">
        <f t="shared" si="12"/>
        <v>58222.78</v>
      </c>
      <c r="K52" s="48">
        <f t="shared" si="12"/>
        <v>19656280</v>
      </c>
      <c r="L52" s="48">
        <f t="shared" si="12"/>
        <v>66200</v>
      </c>
      <c r="M52" s="48">
        <f t="shared" si="12"/>
        <v>2586868</v>
      </c>
      <c r="N52" s="48">
        <f t="shared" si="12"/>
        <v>-32265</v>
      </c>
      <c r="O52" s="47">
        <f t="shared" si="2"/>
        <v>74.269771155561784</v>
      </c>
      <c r="P52" s="47">
        <f t="shared" si="2"/>
        <v>59.130432133245314</v>
      </c>
      <c r="Q52" s="47">
        <f t="shared" si="3"/>
        <v>115.15499186498046</v>
      </c>
      <c r="R52" s="47">
        <f t="shared" si="3"/>
        <v>67.232011374600106</v>
      </c>
    </row>
    <row r="53" spans="1:18" ht="45" x14ac:dyDescent="0.25">
      <c r="A53" s="3">
        <v>12</v>
      </c>
      <c r="B53" s="49">
        <v>721000</v>
      </c>
      <c r="C53" s="50" t="s">
        <v>136</v>
      </c>
      <c r="D53" s="51">
        <v>12</v>
      </c>
      <c r="E53" s="53">
        <f t="shared" ref="E53:N53" si="13">E158</f>
        <v>397420</v>
      </c>
      <c r="F53" s="53">
        <f t="shared" si="13"/>
        <v>0</v>
      </c>
      <c r="G53" s="53">
        <f t="shared" si="13"/>
        <v>395420</v>
      </c>
      <c r="H53" s="53">
        <f t="shared" si="13"/>
        <v>0</v>
      </c>
      <c r="I53" s="52">
        <f t="shared" si="13"/>
        <v>308675.83999999997</v>
      </c>
      <c r="J53" s="52">
        <f t="shared" si="13"/>
        <v>0</v>
      </c>
      <c r="K53" s="53">
        <f t="shared" si="13"/>
        <v>397220</v>
      </c>
      <c r="L53" s="53">
        <f t="shared" si="13"/>
        <v>0</v>
      </c>
      <c r="M53" s="53">
        <f t="shared" si="13"/>
        <v>-200</v>
      </c>
      <c r="N53" s="53">
        <f t="shared" si="13"/>
        <v>0</v>
      </c>
      <c r="O53" s="52">
        <f t="shared" si="2"/>
        <v>77.669931055306719</v>
      </c>
      <c r="P53" s="52"/>
      <c r="Q53" s="52">
        <f t="shared" si="3"/>
        <v>99.949675406371099</v>
      </c>
      <c r="R53" s="52"/>
    </row>
    <row r="54" spans="1:18" x14ac:dyDescent="0.25">
      <c r="A54" s="3">
        <v>13</v>
      </c>
      <c r="B54" s="49">
        <v>722000</v>
      </c>
      <c r="C54" s="50" t="s">
        <v>137</v>
      </c>
      <c r="D54" s="51">
        <v>13</v>
      </c>
      <c r="E54" s="53">
        <f t="shared" ref="E54:N54" si="14">E165</f>
        <v>15877628</v>
      </c>
      <c r="F54" s="53">
        <f t="shared" si="14"/>
        <v>56965</v>
      </c>
      <c r="G54" s="53">
        <f t="shared" si="14"/>
        <v>16058051</v>
      </c>
      <c r="H54" s="53">
        <f t="shared" si="14"/>
        <v>52500</v>
      </c>
      <c r="I54" s="52">
        <f t="shared" si="14"/>
        <v>11550929.280000001</v>
      </c>
      <c r="J54" s="52">
        <f t="shared" si="14"/>
        <v>46558.78</v>
      </c>
      <c r="K54" s="53">
        <f t="shared" si="14"/>
        <v>18151500</v>
      </c>
      <c r="L54" s="53">
        <f t="shared" si="14"/>
        <v>55700</v>
      </c>
      <c r="M54" s="53">
        <f t="shared" si="14"/>
        <v>2273872</v>
      </c>
      <c r="N54" s="53">
        <f t="shared" si="14"/>
        <v>-1265</v>
      </c>
      <c r="O54" s="52">
        <f t="shared" si="2"/>
        <v>72.749716015515673</v>
      </c>
      <c r="P54" s="52">
        <f t="shared" si="2"/>
        <v>81.732256648819444</v>
      </c>
      <c r="Q54" s="52">
        <f t="shared" si="3"/>
        <v>114.32123236543896</v>
      </c>
      <c r="R54" s="52">
        <f t="shared" si="3"/>
        <v>97.779338190116732</v>
      </c>
    </row>
    <row r="55" spans="1:18" x14ac:dyDescent="0.25">
      <c r="A55" s="3">
        <v>14</v>
      </c>
      <c r="B55" s="49">
        <v>723000</v>
      </c>
      <c r="C55" s="50" t="s">
        <v>138</v>
      </c>
      <c r="D55" s="51">
        <v>14</v>
      </c>
      <c r="E55" s="53">
        <f t="shared" ref="E55:N55" si="15">E171</f>
        <v>20000</v>
      </c>
      <c r="F55" s="53">
        <f t="shared" si="15"/>
        <v>0</v>
      </c>
      <c r="G55" s="53">
        <f t="shared" si="15"/>
        <v>25000</v>
      </c>
      <c r="H55" s="53">
        <f t="shared" si="15"/>
        <v>0</v>
      </c>
      <c r="I55" s="52">
        <f t="shared" si="15"/>
        <v>14661.9</v>
      </c>
      <c r="J55" s="52">
        <f t="shared" si="15"/>
        <v>0</v>
      </c>
      <c r="K55" s="53">
        <f t="shared" si="15"/>
        <v>25000</v>
      </c>
      <c r="L55" s="53">
        <f t="shared" si="15"/>
        <v>0</v>
      </c>
      <c r="M55" s="53">
        <f t="shared" si="15"/>
        <v>5000</v>
      </c>
      <c r="N55" s="53">
        <f t="shared" si="15"/>
        <v>0</v>
      </c>
      <c r="O55" s="52">
        <f t="shared" si="2"/>
        <v>73.3095</v>
      </c>
      <c r="P55" s="52"/>
      <c r="Q55" s="52">
        <f t="shared" si="3"/>
        <v>125</v>
      </c>
      <c r="R55" s="52"/>
    </row>
    <row r="56" spans="1:18" ht="30" x14ac:dyDescent="0.25">
      <c r="A56" s="3">
        <v>15</v>
      </c>
      <c r="B56" s="49">
        <v>728000</v>
      </c>
      <c r="C56" s="50" t="s">
        <v>139</v>
      </c>
      <c r="D56" s="51">
        <v>15</v>
      </c>
      <c r="E56" s="53">
        <f t="shared" ref="E56:N56" si="16">E173</f>
        <v>0</v>
      </c>
      <c r="F56" s="53">
        <f t="shared" si="16"/>
        <v>0</v>
      </c>
      <c r="G56" s="53">
        <f t="shared" si="16"/>
        <v>0</v>
      </c>
      <c r="H56" s="53">
        <f t="shared" si="16"/>
        <v>0</v>
      </c>
      <c r="I56" s="52">
        <f t="shared" si="16"/>
        <v>0</v>
      </c>
      <c r="J56" s="52">
        <f t="shared" si="16"/>
        <v>0</v>
      </c>
      <c r="K56" s="53">
        <f t="shared" si="16"/>
        <v>0</v>
      </c>
      <c r="L56" s="53">
        <f t="shared" si="16"/>
        <v>0</v>
      </c>
      <c r="M56" s="53">
        <f t="shared" si="16"/>
        <v>0</v>
      </c>
      <c r="N56" s="53">
        <f t="shared" si="16"/>
        <v>0</v>
      </c>
      <c r="O56" s="52"/>
      <c r="P56" s="52"/>
      <c r="Q56" s="52"/>
      <c r="R56" s="52"/>
    </row>
    <row r="57" spans="1:18" x14ac:dyDescent="0.25">
      <c r="A57" s="3">
        <v>16</v>
      </c>
      <c r="B57" s="49">
        <v>729000</v>
      </c>
      <c r="C57" s="50" t="s">
        <v>140</v>
      </c>
      <c r="D57" s="51">
        <v>16</v>
      </c>
      <c r="E57" s="53">
        <f t="shared" ref="E57:N57" si="17">E176</f>
        <v>774364</v>
      </c>
      <c r="F57" s="53">
        <f t="shared" si="17"/>
        <v>41500</v>
      </c>
      <c r="G57" s="53">
        <f t="shared" si="17"/>
        <v>197114</v>
      </c>
      <c r="H57" s="53">
        <f t="shared" si="17"/>
        <v>41500</v>
      </c>
      <c r="I57" s="52">
        <f t="shared" si="17"/>
        <v>803146.21</v>
      </c>
      <c r="J57" s="52">
        <f t="shared" si="17"/>
        <v>11664</v>
      </c>
      <c r="K57" s="53">
        <f t="shared" si="17"/>
        <v>1082560</v>
      </c>
      <c r="L57" s="53">
        <f t="shared" si="17"/>
        <v>10500</v>
      </c>
      <c r="M57" s="53">
        <f t="shared" si="17"/>
        <v>308196</v>
      </c>
      <c r="N57" s="53">
        <f t="shared" si="17"/>
        <v>-31000</v>
      </c>
      <c r="O57" s="52">
        <f t="shared" si="2"/>
        <v>103.71688379108532</v>
      </c>
      <c r="P57" s="52">
        <f t="shared" si="2"/>
        <v>28.106024096385539</v>
      </c>
      <c r="Q57" s="52">
        <f t="shared" si="3"/>
        <v>139.79988739145932</v>
      </c>
      <c r="R57" s="52">
        <f t="shared" si="3"/>
        <v>25.301204819277107</v>
      </c>
    </row>
    <row r="58" spans="1:18" s="4" customFormat="1" x14ac:dyDescent="0.25">
      <c r="A58" s="3">
        <v>17</v>
      </c>
      <c r="B58" s="46">
        <v>730000</v>
      </c>
      <c r="C58" s="46" t="s">
        <v>141</v>
      </c>
      <c r="D58" s="45" t="s">
        <v>3</v>
      </c>
      <c r="E58" s="48">
        <f t="shared" ref="E58:N58" si="18">E59</f>
        <v>13000</v>
      </c>
      <c r="F58" s="48">
        <f t="shared" si="18"/>
        <v>6134</v>
      </c>
      <c r="G58" s="48">
        <f t="shared" si="18"/>
        <v>12000</v>
      </c>
      <c r="H58" s="48">
        <f t="shared" si="18"/>
        <v>3000</v>
      </c>
      <c r="I58" s="47">
        <f t="shared" si="18"/>
        <v>12000.02</v>
      </c>
      <c r="J58" s="47">
        <f t="shared" si="18"/>
        <v>967.05</v>
      </c>
      <c r="K58" s="48">
        <f t="shared" si="18"/>
        <v>262000</v>
      </c>
      <c r="L58" s="48">
        <f t="shared" si="18"/>
        <v>1658</v>
      </c>
      <c r="M58" s="48">
        <f t="shared" si="18"/>
        <v>249000</v>
      </c>
      <c r="N58" s="48">
        <f t="shared" si="18"/>
        <v>-4476</v>
      </c>
      <c r="O58" s="47">
        <f t="shared" si="2"/>
        <v>92.307846153846157</v>
      </c>
      <c r="P58" s="47">
        <f t="shared" si="2"/>
        <v>15.765405934137593</v>
      </c>
      <c r="Q58" s="47">
        <f t="shared" si="3"/>
        <v>2015.3846153846152</v>
      </c>
      <c r="R58" s="47">
        <f t="shared" si="3"/>
        <v>27.0296706879687</v>
      </c>
    </row>
    <row r="59" spans="1:18" x14ac:dyDescent="0.25">
      <c r="A59" s="3">
        <v>18</v>
      </c>
      <c r="B59" s="49">
        <v>731000</v>
      </c>
      <c r="C59" s="50" t="s">
        <v>141</v>
      </c>
      <c r="D59" s="51">
        <v>18</v>
      </c>
      <c r="E59" s="53">
        <f t="shared" ref="E59:N59" si="19">E179</f>
        <v>13000</v>
      </c>
      <c r="F59" s="53">
        <f t="shared" si="19"/>
        <v>6134</v>
      </c>
      <c r="G59" s="53">
        <f t="shared" si="19"/>
        <v>12000</v>
      </c>
      <c r="H59" s="53">
        <f t="shared" si="19"/>
        <v>3000</v>
      </c>
      <c r="I59" s="52">
        <f t="shared" si="19"/>
        <v>12000.02</v>
      </c>
      <c r="J59" s="52">
        <f t="shared" si="19"/>
        <v>967.05</v>
      </c>
      <c r="K59" s="53">
        <f t="shared" si="19"/>
        <v>262000</v>
      </c>
      <c r="L59" s="53">
        <f t="shared" si="19"/>
        <v>1658</v>
      </c>
      <c r="M59" s="53">
        <f t="shared" si="19"/>
        <v>249000</v>
      </c>
      <c r="N59" s="53">
        <f t="shared" si="19"/>
        <v>-4476</v>
      </c>
      <c r="O59" s="52">
        <f t="shared" si="2"/>
        <v>92.307846153846157</v>
      </c>
      <c r="P59" s="52">
        <f t="shared" si="2"/>
        <v>15.765405934137593</v>
      </c>
      <c r="Q59" s="52">
        <f t="shared" si="3"/>
        <v>2015.3846153846152</v>
      </c>
      <c r="R59" s="52">
        <f t="shared" si="3"/>
        <v>27.0296706879687</v>
      </c>
    </row>
    <row r="60" spans="1:18" s="5" customFormat="1" x14ac:dyDescent="0.25">
      <c r="A60" s="3">
        <v>19</v>
      </c>
      <c r="B60" s="54">
        <v>780000</v>
      </c>
      <c r="C60" s="55" t="s">
        <v>142</v>
      </c>
      <c r="D60" s="56" t="s">
        <v>4</v>
      </c>
      <c r="E60" s="57">
        <f t="shared" ref="E60:N60" si="20">E61+E62</f>
        <v>13201487</v>
      </c>
      <c r="F60" s="57">
        <f t="shared" si="20"/>
        <v>0</v>
      </c>
      <c r="G60" s="57">
        <f t="shared" si="20"/>
        <v>2735329</v>
      </c>
      <c r="H60" s="57">
        <f t="shared" si="20"/>
        <v>0</v>
      </c>
      <c r="I60" s="160">
        <f t="shared" si="20"/>
        <v>12077268.700000001</v>
      </c>
      <c r="J60" s="160">
        <f t="shared" si="20"/>
        <v>0</v>
      </c>
      <c r="K60" s="57">
        <f t="shared" si="20"/>
        <v>3510507</v>
      </c>
      <c r="L60" s="57">
        <f t="shared" si="20"/>
        <v>0</v>
      </c>
      <c r="M60" s="57">
        <f t="shared" si="20"/>
        <v>-9690980</v>
      </c>
      <c r="N60" s="57">
        <f t="shared" si="20"/>
        <v>0</v>
      </c>
      <c r="O60" s="47">
        <f t="shared" si="2"/>
        <v>91.484154019922158</v>
      </c>
      <c r="P60" s="47"/>
      <c r="Q60" s="47">
        <f t="shared" si="3"/>
        <v>26.591754398576462</v>
      </c>
      <c r="R60" s="47"/>
    </row>
    <row r="61" spans="1:18" x14ac:dyDescent="0.25">
      <c r="A61" s="3">
        <v>20</v>
      </c>
      <c r="B61" s="49">
        <v>787000</v>
      </c>
      <c r="C61" s="50" t="s">
        <v>143</v>
      </c>
      <c r="D61" s="51">
        <v>20</v>
      </c>
      <c r="E61" s="53">
        <f t="shared" ref="E61:N61" si="21">E183</f>
        <v>13201487</v>
      </c>
      <c r="F61" s="53">
        <f t="shared" si="21"/>
        <v>0</v>
      </c>
      <c r="G61" s="53">
        <f t="shared" si="21"/>
        <v>2735329</v>
      </c>
      <c r="H61" s="53">
        <f t="shared" si="21"/>
        <v>0</v>
      </c>
      <c r="I61" s="52">
        <f t="shared" si="21"/>
        <v>12077268.700000001</v>
      </c>
      <c r="J61" s="52">
        <f t="shared" si="21"/>
        <v>0</v>
      </c>
      <c r="K61" s="53">
        <f t="shared" si="21"/>
        <v>3510507</v>
      </c>
      <c r="L61" s="53">
        <f t="shared" si="21"/>
        <v>0</v>
      </c>
      <c r="M61" s="53">
        <f t="shared" si="21"/>
        <v>-9690980</v>
      </c>
      <c r="N61" s="53">
        <f t="shared" si="21"/>
        <v>0</v>
      </c>
      <c r="O61" s="52">
        <f t="shared" si="2"/>
        <v>91.484154019922158</v>
      </c>
      <c r="P61" s="52"/>
      <c r="Q61" s="52">
        <f t="shared" si="3"/>
        <v>26.591754398576462</v>
      </c>
      <c r="R61" s="52"/>
    </row>
    <row r="62" spans="1:18" x14ac:dyDescent="0.25">
      <c r="A62" s="3">
        <v>21</v>
      </c>
      <c r="B62" s="49">
        <v>788000</v>
      </c>
      <c r="C62" s="50" t="s">
        <v>144</v>
      </c>
      <c r="D62" s="51">
        <v>21</v>
      </c>
      <c r="E62" s="53">
        <f t="shared" ref="E62:N62" si="22">E189</f>
        <v>0</v>
      </c>
      <c r="F62" s="53">
        <f t="shared" si="22"/>
        <v>0</v>
      </c>
      <c r="G62" s="53">
        <f t="shared" si="22"/>
        <v>0</v>
      </c>
      <c r="H62" s="53">
        <f t="shared" si="22"/>
        <v>0</v>
      </c>
      <c r="I62" s="52">
        <f t="shared" si="22"/>
        <v>0</v>
      </c>
      <c r="J62" s="52">
        <f t="shared" si="22"/>
        <v>0</v>
      </c>
      <c r="K62" s="53">
        <f t="shared" si="22"/>
        <v>0</v>
      </c>
      <c r="L62" s="53">
        <f t="shared" si="22"/>
        <v>0</v>
      </c>
      <c r="M62" s="53">
        <f t="shared" si="22"/>
        <v>0</v>
      </c>
      <c r="N62" s="53">
        <f t="shared" si="22"/>
        <v>0</v>
      </c>
      <c r="O62" s="52"/>
      <c r="P62" s="52"/>
      <c r="Q62" s="52"/>
      <c r="R62" s="52"/>
    </row>
    <row r="63" spans="1:18" s="4" customFormat="1" x14ac:dyDescent="0.25">
      <c r="A63" s="3">
        <v>22</v>
      </c>
      <c r="B63" s="45"/>
      <c r="C63" s="46" t="s">
        <v>145</v>
      </c>
      <c r="D63" s="45" t="s">
        <v>5</v>
      </c>
      <c r="E63" s="48">
        <f t="shared" ref="E63:N63" si="23">E64+E74+E77</f>
        <v>55330131</v>
      </c>
      <c r="F63" s="48">
        <f t="shared" si="23"/>
        <v>102599</v>
      </c>
      <c r="G63" s="48">
        <f t="shared" si="23"/>
        <v>48680150</v>
      </c>
      <c r="H63" s="48">
        <f t="shared" si="23"/>
        <v>93600</v>
      </c>
      <c r="I63" s="47">
        <f t="shared" si="23"/>
        <v>38079002.530000001</v>
      </c>
      <c r="J63" s="47">
        <f t="shared" si="23"/>
        <v>51132.84</v>
      </c>
      <c r="K63" s="48">
        <f t="shared" si="23"/>
        <v>57791803</v>
      </c>
      <c r="L63" s="48">
        <f t="shared" si="23"/>
        <v>66458</v>
      </c>
      <c r="M63" s="48">
        <f t="shared" si="23"/>
        <v>2461672</v>
      </c>
      <c r="N63" s="48">
        <f t="shared" si="23"/>
        <v>-36141</v>
      </c>
      <c r="O63" s="47">
        <f t="shared" si="2"/>
        <v>68.821457390006898</v>
      </c>
      <c r="P63" s="47">
        <f t="shared" si="2"/>
        <v>49.837561769607888</v>
      </c>
      <c r="Q63" s="47">
        <f t="shared" si="3"/>
        <v>104.44906230205744</v>
      </c>
      <c r="R63" s="47">
        <f t="shared" si="3"/>
        <v>64.774510472811627</v>
      </c>
    </row>
    <row r="64" spans="1:18" s="4" customFormat="1" ht="30" x14ac:dyDescent="0.25">
      <c r="A64" s="3">
        <v>23</v>
      </c>
      <c r="B64" s="46">
        <v>410000</v>
      </c>
      <c r="C64" s="46" t="s">
        <v>146</v>
      </c>
      <c r="D64" s="45" t="s">
        <v>6</v>
      </c>
      <c r="E64" s="48">
        <f t="shared" ref="E64:N64" si="24">E65+E66+E67+E68+E69+E70+E71+E72+E73</f>
        <v>54647851</v>
      </c>
      <c r="F64" s="48">
        <f t="shared" si="24"/>
        <v>102599</v>
      </c>
      <c r="G64" s="48">
        <f t="shared" si="24"/>
        <v>48157820</v>
      </c>
      <c r="H64" s="48">
        <f t="shared" si="24"/>
        <v>93600</v>
      </c>
      <c r="I64" s="47">
        <f t="shared" si="24"/>
        <v>37651679.100000001</v>
      </c>
      <c r="J64" s="47">
        <f t="shared" si="24"/>
        <v>51132.84</v>
      </c>
      <c r="K64" s="48">
        <f t="shared" si="24"/>
        <v>57025233</v>
      </c>
      <c r="L64" s="48">
        <f t="shared" si="24"/>
        <v>66458</v>
      </c>
      <c r="M64" s="48">
        <f t="shared" si="24"/>
        <v>2377382</v>
      </c>
      <c r="N64" s="48">
        <f t="shared" si="24"/>
        <v>-36141</v>
      </c>
      <c r="O64" s="47">
        <f t="shared" si="2"/>
        <v>68.898736932949106</v>
      </c>
      <c r="P64" s="47">
        <f t="shared" si="2"/>
        <v>49.837561769607888</v>
      </c>
      <c r="Q64" s="47">
        <f t="shared" si="3"/>
        <v>104.35036686072065</v>
      </c>
      <c r="R64" s="47">
        <f t="shared" si="3"/>
        <v>64.774510472811627</v>
      </c>
    </row>
    <row r="65" spans="1:18" x14ac:dyDescent="0.25">
      <c r="A65" s="3">
        <v>24</v>
      </c>
      <c r="B65" s="49">
        <v>411000</v>
      </c>
      <c r="C65" s="50" t="s">
        <v>147</v>
      </c>
      <c r="D65" s="51">
        <v>24</v>
      </c>
      <c r="E65" s="53">
        <f t="shared" ref="E65:N65" si="25">E226</f>
        <v>21439594</v>
      </c>
      <c r="F65" s="53">
        <f t="shared" si="25"/>
        <v>500</v>
      </c>
      <c r="G65" s="53">
        <f t="shared" si="25"/>
        <v>20290502</v>
      </c>
      <c r="H65" s="53">
        <f t="shared" si="25"/>
        <v>1000</v>
      </c>
      <c r="I65" s="52">
        <f t="shared" si="25"/>
        <v>15865576.720000001</v>
      </c>
      <c r="J65" s="52">
        <f t="shared" si="25"/>
        <v>0</v>
      </c>
      <c r="K65" s="53">
        <f t="shared" si="25"/>
        <v>25102610</v>
      </c>
      <c r="L65" s="53">
        <f t="shared" si="25"/>
        <v>500</v>
      </c>
      <c r="M65" s="53">
        <f t="shared" si="25"/>
        <v>3663016</v>
      </c>
      <c r="N65" s="53">
        <f t="shared" si="25"/>
        <v>0</v>
      </c>
      <c r="O65" s="52">
        <f t="shared" si="2"/>
        <v>74.001292748360811</v>
      </c>
      <c r="P65" s="52">
        <f t="shared" si="2"/>
        <v>0</v>
      </c>
      <c r="Q65" s="52">
        <f t="shared" si="3"/>
        <v>117.08528622323723</v>
      </c>
      <c r="R65" s="52">
        <f t="shared" si="3"/>
        <v>100</v>
      </c>
    </row>
    <row r="66" spans="1:18" x14ac:dyDescent="0.25">
      <c r="A66" s="3">
        <v>25</v>
      </c>
      <c r="B66" s="49">
        <v>412000</v>
      </c>
      <c r="C66" s="50" t="s">
        <v>148</v>
      </c>
      <c r="D66" s="51">
        <v>25</v>
      </c>
      <c r="E66" s="53">
        <f t="shared" ref="E66:N66" si="26">E231</f>
        <v>12462816</v>
      </c>
      <c r="F66" s="53">
        <f t="shared" si="26"/>
        <v>97961</v>
      </c>
      <c r="G66" s="53">
        <f t="shared" si="26"/>
        <v>11188428</v>
      </c>
      <c r="H66" s="53">
        <f t="shared" si="26"/>
        <v>90462</v>
      </c>
      <c r="I66" s="52">
        <f t="shared" si="26"/>
        <v>8194390.0499999998</v>
      </c>
      <c r="J66" s="52">
        <f t="shared" si="26"/>
        <v>48165.84</v>
      </c>
      <c r="K66" s="53">
        <f t="shared" si="26"/>
        <v>11933745</v>
      </c>
      <c r="L66" s="53">
        <f t="shared" si="26"/>
        <v>64300</v>
      </c>
      <c r="M66" s="53">
        <f t="shared" si="26"/>
        <v>-529071</v>
      </c>
      <c r="N66" s="53">
        <f t="shared" si="26"/>
        <v>-33661</v>
      </c>
      <c r="O66" s="52">
        <f t="shared" si="2"/>
        <v>65.750710353101567</v>
      </c>
      <c r="P66" s="52">
        <f t="shared" si="2"/>
        <v>49.168383336225638</v>
      </c>
      <c r="Q66" s="52">
        <f t="shared" si="3"/>
        <v>95.754803729750975</v>
      </c>
      <c r="R66" s="52">
        <f t="shared" si="3"/>
        <v>65.638366288625065</v>
      </c>
    </row>
    <row r="67" spans="1:18" x14ac:dyDescent="0.25">
      <c r="A67" s="3">
        <v>26</v>
      </c>
      <c r="B67" s="49">
        <v>413000</v>
      </c>
      <c r="C67" s="50" t="s">
        <v>149</v>
      </c>
      <c r="D67" s="51">
        <v>26</v>
      </c>
      <c r="E67" s="53">
        <f t="shared" ref="E67:N67" si="27">E241</f>
        <v>797658</v>
      </c>
      <c r="F67" s="53">
        <f t="shared" si="27"/>
        <v>0</v>
      </c>
      <c r="G67" s="53">
        <f t="shared" si="27"/>
        <v>967670</v>
      </c>
      <c r="H67" s="53">
        <f t="shared" si="27"/>
        <v>0</v>
      </c>
      <c r="I67" s="52">
        <f t="shared" si="27"/>
        <v>592380.21</v>
      </c>
      <c r="J67" s="52">
        <f t="shared" si="27"/>
        <v>0</v>
      </c>
      <c r="K67" s="53">
        <f t="shared" si="27"/>
        <v>1009415</v>
      </c>
      <c r="L67" s="53">
        <f t="shared" si="27"/>
        <v>0</v>
      </c>
      <c r="M67" s="53">
        <f t="shared" si="27"/>
        <v>211757</v>
      </c>
      <c r="N67" s="53">
        <f t="shared" si="27"/>
        <v>0</v>
      </c>
      <c r="O67" s="52">
        <f t="shared" si="2"/>
        <v>74.264936852636083</v>
      </c>
      <c r="P67" s="52"/>
      <c r="Q67" s="52">
        <f t="shared" si="3"/>
        <v>126.54734234471414</v>
      </c>
      <c r="R67" s="52"/>
    </row>
    <row r="68" spans="1:18" x14ac:dyDescent="0.25">
      <c r="A68" s="3">
        <v>27</v>
      </c>
      <c r="B68" s="49">
        <v>414000</v>
      </c>
      <c r="C68" s="50" t="s">
        <v>150</v>
      </c>
      <c r="D68" s="51">
        <v>27</v>
      </c>
      <c r="E68" s="53">
        <f t="shared" ref="E68:N68" si="28">E249</f>
        <v>5023500</v>
      </c>
      <c r="F68" s="53">
        <f t="shared" si="28"/>
        <v>0</v>
      </c>
      <c r="G68" s="53">
        <f t="shared" si="28"/>
        <v>3568500</v>
      </c>
      <c r="H68" s="53">
        <f t="shared" si="28"/>
        <v>0</v>
      </c>
      <c r="I68" s="52">
        <f t="shared" si="28"/>
        <v>2518927.4300000002</v>
      </c>
      <c r="J68" s="52">
        <f t="shared" si="28"/>
        <v>0</v>
      </c>
      <c r="K68" s="53">
        <f t="shared" si="28"/>
        <v>5555500</v>
      </c>
      <c r="L68" s="53">
        <f t="shared" si="28"/>
        <v>0</v>
      </c>
      <c r="M68" s="53">
        <f t="shared" si="28"/>
        <v>532000</v>
      </c>
      <c r="N68" s="53">
        <f t="shared" si="28"/>
        <v>0</v>
      </c>
      <c r="O68" s="52">
        <f t="shared" si="2"/>
        <v>50.142877077734646</v>
      </c>
      <c r="P68" s="52"/>
      <c r="Q68" s="52">
        <f t="shared" si="3"/>
        <v>110.59022593809098</v>
      </c>
      <c r="R68" s="52"/>
    </row>
    <row r="69" spans="1:18" x14ac:dyDescent="0.25">
      <c r="A69" s="3">
        <v>28</v>
      </c>
      <c r="B69" s="49">
        <v>415000</v>
      </c>
      <c r="C69" s="50" t="s">
        <v>141</v>
      </c>
      <c r="D69" s="51">
        <v>28</v>
      </c>
      <c r="E69" s="53">
        <f t="shared" ref="E69:N69" si="29">E251</f>
        <v>5571000</v>
      </c>
      <c r="F69" s="53">
        <f t="shared" si="29"/>
        <v>0</v>
      </c>
      <c r="G69" s="53">
        <f t="shared" si="29"/>
        <v>4278000</v>
      </c>
      <c r="H69" s="53">
        <f t="shared" si="29"/>
        <v>0</v>
      </c>
      <c r="I69" s="52">
        <f t="shared" si="29"/>
        <v>3915537.71</v>
      </c>
      <c r="J69" s="52">
        <f t="shared" si="29"/>
        <v>0</v>
      </c>
      <c r="K69" s="53">
        <f t="shared" si="29"/>
        <v>4520600</v>
      </c>
      <c r="L69" s="53">
        <f t="shared" si="29"/>
        <v>0</v>
      </c>
      <c r="M69" s="53">
        <f t="shared" si="29"/>
        <v>-1050400</v>
      </c>
      <c r="N69" s="53">
        <f t="shared" si="29"/>
        <v>0</v>
      </c>
      <c r="O69" s="52">
        <f t="shared" si="2"/>
        <v>70.284288458086522</v>
      </c>
      <c r="P69" s="52"/>
      <c r="Q69" s="52">
        <f t="shared" si="3"/>
        <v>81.145216298689633</v>
      </c>
      <c r="R69" s="52"/>
    </row>
    <row r="70" spans="1:18" ht="30" x14ac:dyDescent="0.25">
      <c r="A70" s="3">
        <v>29</v>
      </c>
      <c r="B70" s="49">
        <v>416000</v>
      </c>
      <c r="C70" s="50" t="s">
        <v>151</v>
      </c>
      <c r="D70" s="51">
        <v>29</v>
      </c>
      <c r="E70" s="53">
        <f t="shared" ref="E70:N70" si="30">E254</f>
        <v>8312436</v>
      </c>
      <c r="F70" s="53">
        <f t="shared" si="30"/>
        <v>4138</v>
      </c>
      <c r="G70" s="53">
        <f t="shared" si="30"/>
        <v>7608220</v>
      </c>
      <c r="H70" s="53">
        <f t="shared" si="30"/>
        <v>2138</v>
      </c>
      <c r="I70" s="52">
        <f t="shared" si="30"/>
        <v>5765222.71</v>
      </c>
      <c r="J70" s="52">
        <f t="shared" si="30"/>
        <v>2967</v>
      </c>
      <c r="K70" s="53">
        <f t="shared" si="30"/>
        <v>8618363</v>
      </c>
      <c r="L70" s="53">
        <f t="shared" si="30"/>
        <v>1658</v>
      </c>
      <c r="M70" s="53">
        <f t="shared" si="30"/>
        <v>305927</v>
      </c>
      <c r="N70" s="53">
        <f t="shared" si="30"/>
        <v>-2480</v>
      </c>
      <c r="O70" s="52">
        <f t="shared" si="2"/>
        <v>69.356596670338277</v>
      </c>
      <c r="P70" s="52">
        <f t="shared" si="2"/>
        <v>71.701304978250363</v>
      </c>
      <c r="Q70" s="52">
        <f t="shared" si="3"/>
        <v>103.68035314798215</v>
      </c>
      <c r="R70" s="52">
        <f t="shared" si="3"/>
        <v>40.06766553890769</v>
      </c>
    </row>
    <row r="71" spans="1:18" ht="30" x14ac:dyDescent="0.25">
      <c r="A71" s="3">
        <v>30</v>
      </c>
      <c r="B71" s="49">
        <v>417000</v>
      </c>
      <c r="C71" s="50" t="s">
        <v>152</v>
      </c>
      <c r="D71" s="51">
        <v>30</v>
      </c>
      <c r="E71" s="53">
        <f t="shared" ref="E71:N71" si="31">E257</f>
        <v>0</v>
      </c>
      <c r="F71" s="53">
        <f t="shared" si="31"/>
        <v>0</v>
      </c>
      <c r="G71" s="53">
        <f t="shared" si="31"/>
        <v>0</v>
      </c>
      <c r="H71" s="53">
        <f t="shared" si="31"/>
        <v>0</v>
      </c>
      <c r="I71" s="52">
        <f t="shared" si="31"/>
        <v>0</v>
      </c>
      <c r="J71" s="52">
        <f t="shared" si="31"/>
        <v>0</v>
      </c>
      <c r="K71" s="53">
        <f t="shared" si="31"/>
        <v>0</v>
      </c>
      <c r="L71" s="53">
        <f t="shared" si="31"/>
        <v>0</v>
      </c>
      <c r="M71" s="53">
        <f t="shared" si="31"/>
        <v>0</v>
      </c>
      <c r="N71" s="53">
        <f t="shared" si="31"/>
        <v>0</v>
      </c>
      <c r="O71" s="52"/>
      <c r="P71" s="52"/>
      <c r="Q71" s="52"/>
      <c r="R71" s="52"/>
    </row>
    <row r="72" spans="1:18" ht="30" x14ac:dyDescent="0.25">
      <c r="A72" s="3">
        <v>31</v>
      </c>
      <c r="B72" s="49">
        <v>418000</v>
      </c>
      <c r="C72" s="50" t="s">
        <v>153</v>
      </c>
      <c r="D72" s="51">
        <v>31</v>
      </c>
      <c r="E72" s="53">
        <f t="shared" ref="E72:N72" si="32">E262</f>
        <v>202500</v>
      </c>
      <c r="F72" s="53">
        <f t="shared" si="32"/>
        <v>0</v>
      </c>
      <c r="G72" s="53">
        <f t="shared" si="32"/>
        <v>202500</v>
      </c>
      <c r="H72" s="53">
        <f t="shared" si="32"/>
        <v>0</v>
      </c>
      <c r="I72" s="52">
        <f t="shared" si="32"/>
        <v>80485.34</v>
      </c>
      <c r="J72" s="52">
        <f t="shared" si="32"/>
        <v>0</v>
      </c>
      <c r="K72" s="53">
        <f t="shared" si="32"/>
        <v>185000</v>
      </c>
      <c r="L72" s="53">
        <f t="shared" si="32"/>
        <v>0</v>
      </c>
      <c r="M72" s="53">
        <f t="shared" si="32"/>
        <v>-17500</v>
      </c>
      <c r="N72" s="53">
        <f t="shared" si="32"/>
        <v>0</v>
      </c>
      <c r="O72" s="52">
        <f t="shared" si="2"/>
        <v>39.745846913580245</v>
      </c>
      <c r="P72" s="52"/>
      <c r="Q72" s="52">
        <f t="shared" si="3"/>
        <v>91.358024691358025</v>
      </c>
      <c r="R72" s="52"/>
    </row>
    <row r="73" spans="1:18" x14ac:dyDescent="0.25">
      <c r="A73" s="3">
        <v>32</v>
      </c>
      <c r="B73" s="49">
        <v>419000</v>
      </c>
      <c r="C73" s="50" t="s">
        <v>154</v>
      </c>
      <c r="D73" s="51">
        <v>32</v>
      </c>
      <c r="E73" s="53">
        <f t="shared" ref="E73:N73" si="33">E267</f>
        <v>838347</v>
      </c>
      <c r="F73" s="53">
        <f t="shared" si="33"/>
        <v>0</v>
      </c>
      <c r="G73" s="53">
        <f t="shared" si="33"/>
        <v>54000</v>
      </c>
      <c r="H73" s="53">
        <f t="shared" si="33"/>
        <v>0</v>
      </c>
      <c r="I73" s="52">
        <f t="shared" si="33"/>
        <v>719158.93</v>
      </c>
      <c r="J73" s="52">
        <f t="shared" si="33"/>
        <v>0</v>
      </c>
      <c r="K73" s="53">
        <f t="shared" si="33"/>
        <v>100000</v>
      </c>
      <c r="L73" s="53">
        <f t="shared" si="33"/>
        <v>0</v>
      </c>
      <c r="M73" s="53">
        <f t="shared" si="33"/>
        <v>-738347</v>
      </c>
      <c r="N73" s="53">
        <f t="shared" si="33"/>
        <v>0</v>
      </c>
      <c r="O73" s="52">
        <f t="shared" si="2"/>
        <v>85.782966957596315</v>
      </c>
      <c r="P73" s="52"/>
      <c r="Q73" s="52">
        <f t="shared" si="3"/>
        <v>11.928234967143677</v>
      </c>
      <c r="R73" s="52"/>
    </row>
    <row r="74" spans="1:18" s="4" customFormat="1" x14ac:dyDescent="0.25">
      <c r="A74" s="3">
        <v>33</v>
      </c>
      <c r="B74" s="46">
        <v>480000</v>
      </c>
      <c r="C74" s="46" t="s">
        <v>155</v>
      </c>
      <c r="D74" s="45" t="s">
        <v>7</v>
      </c>
      <c r="E74" s="48">
        <f t="shared" ref="E74:N74" si="34">E75+E76</f>
        <v>432280</v>
      </c>
      <c r="F74" s="48">
        <f t="shared" si="34"/>
        <v>0</v>
      </c>
      <c r="G74" s="48">
        <f t="shared" si="34"/>
        <v>322330</v>
      </c>
      <c r="H74" s="48">
        <f t="shared" si="34"/>
        <v>0</v>
      </c>
      <c r="I74" s="47">
        <f t="shared" si="34"/>
        <v>255798.43</v>
      </c>
      <c r="J74" s="47">
        <f t="shared" si="34"/>
        <v>0</v>
      </c>
      <c r="K74" s="48">
        <f t="shared" si="34"/>
        <v>366570</v>
      </c>
      <c r="L74" s="48">
        <f t="shared" si="34"/>
        <v>0</v>
      </c>
      <c r="M74" s="48">
        <f t="shared" si="34"/>
        <v>-65710</v>
      </c>
      <c r="N74" s="48">
        <f t="shared" si="34"/>
        <v>0</v>
      </c>
      <c r="O74" s="47">
        <f t="shared" si="2"/>
        <v>59.174245859165353</v>
      </c>
      <c r="P74" s="47"/>
      <c r="Q74" s="47">
        <f t="shared" si="3"/>
        <v>84.799204219487365</v>
      </c>
      <c r="R74" s="47"/>
    </row>
    <row r="75" spans="1:18" x14ac:dyDescent="0.25">
      <c r="A75" s="3">
        <v>34</v>
      </c>
      <c r="B75" s="49">
        <v>487000</v>
      </c>
      <c r="C75" s="50" t="s">
        <v>143</v>
      </c>
      <c r="D75" s="51">
        <v>34</v>
      </c>
      <c r="E75" s="53">
        <f t="shared" ref="E75:N75" si="35">E270</f>
        <v>432280</v>
      </c>
      <c r="F75" s="53">
        <f t="shared" si="35"/>
        <v>0</v>
      </c>
      <c r="G75" s="53">
        <f t="shared" si="35"/>
        <v>322330</v>
      </c>
      <c r="H75" s="53">
        <f t="shared" si="35"/>
        <v>0</v>
      </c>
      <c r="I75" s="52">
        <f t="shared" si="35"/>
        <v>255798.43</v>
      </c>
      <c r="J75" s="52">
        <f t="shared" si="35"/>
        <v>0</v>
      </c>
      <c r="K75" s="53">
        <f t="shared" si="35"/>
        <v>366570</v>
      </c>
      <c r="L75" s="53">
        <f t="shared" si="35"/>
        <v>0</v>
      </c>
      <c r="M75" s="53">
        <f t="shared" si="35"/>
        <v>-65710</v>
      </c>
      <c r="N75" s="53">
        <f t="shared" si="35"/>
        <v>0</v>
      </c>
      <c r="O75" s="52">
        <f t="shared" si="2"/>
        <v>59.174245859165353</v>
      </c>
      <c r="P75" s="52"/>
      <c r="Q75" s="52">
        <f t="shared" si="3"/>
        <v>84.799204219487365</v>
      </c>
      <c r="R75" s="52"/>
    </row>
    <row r="76" spans="1:18" x14ac:dyDescent="0.25">
      <c r="A76" s="3">
        <v>35</v>
      </c>
      <c r="B76" s="49">
        <v>488000</v>
      </c>
      <c r="C76" s="50" t="s">
        <v>144</v>
      </c>
      <c r="D76" s="51">
        <v>35</v>
      </c>
      <c r="E76" s="53">
        <f t="shared" ref="E76:N76" si="36">E276</f>
        <v>0</v>
      </c>
      <c r="F76" s="53">
        <f t="shared" si="36"/>
        <v>0</v>
      </c>
      <c r="G76" s="53">
        <f t="shared" si="36"/>
        <v>0</v>
      </c>
      <c r="H76" s="53">
        <f t="shared" si="36"/>
        <v>0</v>
      </c>
      <c r="I76" s="52">
        <f t="shared" si="36"/>
        <v>0</v>
      </c>
      <c r="J76" s="52">
        <f t="shared" si="36"/>
        <v>0</v>
      </c>
      <c r="K76" s="53">
        <f t="shared" si="36"/>
        <v>0</v>
      </c>
      <c r="L76" s="53">
        <f t="shared" si="36"/>
        <v>0</v>
      </c>
      <c r="M76" s="53">
        <f t="shared" si="36"/>
        <v>0</v>
      </c>
      <c r="N76" s="53">
        <f t="shared" si="36"/>
        <v>0</v>
      </c>
      <c r="O76" s="52"/>
      <c r="P76" s="52"/>
      <c r="Q76" s="52"/>
      <c r="R76" s="52"/>
    </row>
    <row r="77" spans="1:18" s="4" customFormat="1" x14ac:dyDescent="0.25">
      <c r="A77" s="3">
        <v>36</v>
      </c>
      <c r="B77" s="46" t="s">
        <v>8</v>
      </c>
      <c r="C77" s="46" t="s">
        <v>156</v>
      </c>
      <c r="D77" s="45">
        <v>36</v>
      </c>
      <c r="E77" s="58">
        <f t="shared" ref="E77:N77" si="37">E278</f>
        <v>250000</v>
      </c>
      <c r="F77" s="58">
        <f t="shared" si="37"/>
        <v>0</v>
      </c>
      <c r="G77" s="58">
        <f t="shared" si="37"/>
        <v>200000</v>
      </c>
      <c r="H77" s="58">
        <f t="shared" si="37"/>
        <v>0</v>
      </c>
      <c r="I77" s="161">
        <f t="shared" si="37"/>
        <v>171525</v>
      </c>
      <c r="J77" s="161">
        <f t="shared" si="37"/>
        <v>0</v>
      </c>
      <c r="K77" s="58">
        <f t="shared" si="37"/>
        <v>400000</v>
      </c>
      <c r="L77" s="58">
        <f t="shared" si="37"/>
        <v>0</v>
      </c>
      <c r="M77" s="58">
        <f t="shared" si="37"/>
        <v>150000</v>
      </c>
      <c r="N77" s="58">
        <f t="shared" si="37"/>
        <v>0</v>
      </c>
      <c r="O77" s="47">
        <f t="shared" si="2"/>
        <v>68.61</v>
      </c>
      <c r="P77" s="47"/>
      <c r="Q77" s="47">
        <f t="shared" si="3"/>
        <v>160</v>
      </c>
      <c r="R77" s="47"/>
    </row>
    <row r="78" spans="1:18" s="4" customFormat="1" x14ac:dyDescent="0.25">
      <c r="A78" s="3">
        <v>37</v>
      </c>
      <c r="B78" s="45"/>
      <c r="C78" s="46" t="s">
        <v>157</v>
      </c>
      <c r="D78" s="45" t="s">
        <v>9</v>
      </c>
      <c r="E78" s="48">
        <f t="shared" ref="E78:N78" si="38">E42-E63</f>
        <v>12205243</v>
      </c>
      <c r="F78" s="48">
        <f t="shared" si="38"/>
        <v>2000</v>
      </c>
      <c r="G78" s="48">
        <f t="shared" si="38"/>
        <v>2654568</v>
      </c>
      <c r="H78" s="48">
        <f t="shared" si="38"/>
        <v>3400</v>
      </c>
      <c r="I78" s="47">
        <f t="shared" si="38"/>
        <v>14799190.670000009</v>
      </c>
      <c r="J78" s="47">
        <f t="shared" si="38"/>
        <v>8056.9900000000052</v>
      </c>
      <c r="K78" s="48">
        <f t="shared" si="38"/>
        <v>3800254</v>
      </c>
      <c r="L78" s="48">
        <f t="shared" si="38"/>
        <v>1400</v>
      </c>
      <c r="M78" s="48">
        <f t="shared" si="38"/>
        <v>-8404989</v>
      </c>
      <c r="N78" s="48">
        <f t="shared" si="38"/>
        <v>-600</v>
      </c>
      <c r="O78" s="47">
        <f t="shared" si="2"/>
        <v>121.2527326985625</v>
      </c>
      <c r="P78" s="47">
        <f t="shared" si="2"/>
        <v>402.84950000000032</v>
      </c>
      <c r="Q78" s="47">
        <f t="shared" si="3"/>
        <v>31.136242023202655</v>
      </c>
      <c r="R78" s="47">
        <f t="shared" si="3"/>
        <v>70</v>
      </c>
    </row>
    <row r="79" spans="1:18" s="4" customFormat="1" ht="24" customHeight="1" x14ac:dyDescent="0.25">
      <c r="A79" s="3">
        <v>38</v>
      </c>
      <c r="B79" s="45"/>
      <c r="C79" s="46" t="s">
        <v>158</v>
      </c>
      <c r="D79" s="45" t="s">
        <v>10</v>
      </c>
      <c r="E79" s="48">
        <f t="shared" ref="E79:N79" si="39">E80+E87-E89-E97</f>
        <v>-17989447</v>
      </c>
      <c r="F79" s="48">
        <f t="shared" si="39"/>
        <v>-2000</v>
      </c>
      <c r="G79" s="48">
        <f t="shared" si="39"/>
        <v>-9443472</v>
      </c>
      <c r="H79" s="48">
        <f t="shared" si="39"/>
        <v>-3400</v>
      </c>
      <c r="I79" s="47">
        <f t="shared" si="39"/>
        <v>-1928218.0999999996</v>
      </c>
      <c r="J79" s="47">
        <f t="shared" si="39"/>
        <v>-168.66</v>
      </c>
      <c r="K79" s="48">
        <f t="shared" si="39"/>
        <v>-17130171</v>
      </c>
      <c r="L79" s="48">
        <f t="shared" si="39"/>
        <v>-1400</v>
      </c>
      <c r="M79" s="48">
        <f t="shared" si="39"/>
        <v>859276</v>
      </c>
      <c r="N79" s="48">
        <f t="shared" si="39"/>
        <v>600</v>
      </c>
      <c r="O79" s="47">
        <f t="shared" si="2"/>
        <v>10.718606858787821</v>
      </c>
      <c r="P79" s="47">
        <f t="shared" si="2"/>
        <v>8.4329999999999998</v>
      </c>
      <c r="Q79" s="47">
        <f t="shared" si="3"/>
        <v>95.223444055840062</v>
      </c>
      <c r="R79" s="47">
        <f t="shared" si="3"/>
        <v>70</v>
      </c>
    </row>
    <row r="80" spans="1:18" s="4" customFormat="1" ht="30" x14ac:dyDescent="0.25">
      <c r="A80" s="3">
        <v>39</v>
      </c>
      <c r="B80" s="46">
        <v>810000</v>
      </c>
      <c r="C80" s="46" t="s">
        <v>159</v>
      </c>
      <c r="D80" s="45" t="s">
        <v>11</v>
      </c>
      <c r="E80" s="48">
        <f t="shared" ref="E80:N80" si="40">E81+E82+E83+E84+E85+E86</f>
        <v>1022700</v>
      </c>
      <c r="F80" s="48">
        <f t="shared" si="40"/>
        <v>0</v>
      </c>
      <c r="G80" s="48">
        <f t="shared" si="40"/>
        <v>441000</v>
      </c>
      <c r="H80" s="48">
        <f t="shared" si="40"/>
        <v>0</v>
      </c>
      <c r="I80" s="47">
        <f t="shared" si="40"/>
        <v>925851.12</v>
      </c>
      <c r="J80" s="47">
        <f t="shared" si="40"/>
        <v>0</v>
      </c>
      <c r="K80" s="48">
        <f t="shared" si="40"/>
        <v>1100000</v>
      </c>
      <c r="L80" s="48">
        <f t="shared" si="40"/>
        <v>0</v>
      </c>
      <c r="M80" s="48">
        <f t="shared" si="40"/>
        <v>77300</v>
      </c>
      <c r="N80" s="48">
        <f t="shared" si="40"/>
        <v>0</v>
      </c>
      <c r="O80" s="47">
        <f t="shared" si="2"/>
        <v>90.530079202112063</v>
      </c>
      <c r="P80" s="47"/>
      <c r="Q80" s="47">
        <f t="shared" si="3"/>
        <v>107.5584237801897</v>
      </c>
      <c r="R80" s="47"/>
    </row>
    <row r="81" spans="1:18" ht="30" x14ac:dyDescent="0.25">
      <c r="A81" s="3">
        <v>40</v>
      </c>
      <c r="B81" s="49">
        <v>811000</v>
      </c>
      <c r="C81" s="50" t="s">
        <v>160</v>
      </c>
      <c r="D81" s="51">
        <v>40</v>
      </c>
      <c r="E81" s="53">
        <f t="shared" ref="E81:N81" si="41">E194</f>
        <v>55000</v>
      </c>
      <c r="F81" s="53">
        <f t="shared" si="41"/>
        <v>0</v>
      </c>
      <c r="G81" s="53">
        <f t="shared" si="41"/>
        <v>301000</v>
      </c>
      <c r="H81" s="53">
        <f t="shared" si="41"/>
        <v>0</v>
      </c>
      <c r="I81" s="52">
        <f t="shared" si="41"/>
        <v>0</v>
      </c>
      <c r="J81" s="52">
        <f t="shared" si="41"/>
        <v>0</v>
      </c>
      <c r="K81" s="53">
        <f t="shared" si="41"/>
        <v>100000</v>
      </c>
      <c r="L81" s="53">
        <f t="shared" si="41"/>
        <v>0</v>
      </c>
      <c r="M81" s="53">
        <f t="shared" si="41"/>
        <v>45000</v>
      </c>
      <c r="N81" s="53">
        <f t="shared" si="41"/>
        <v>0</v>
      </c>
      <c r="O81" s="52">
        <f t="shared" si="2"/>
        <v>0</v>
      </c>
      <c r="P81" s="52"/>
      <c r="Q81" s="52">
        <f t="shared" si="3"/>
        <v>181.81818181818181</v>
      </c>
      <c r="R81" s="52"/>
    </row>
    <row r="82" spans="1:18" x14ac:dyDescent="0.25">
      <c r="A82" s="3">
        <v>41</v>
      </c>
      <c r="B82" s="49">
        <v>812000</v>
      </c>
      <c r="C82" s="50" t="s">
        <v>161</v>
      </c>
      <c r="D82" s="51">
        <v>41</v>
      </c>
      <c r="E82" s="53">
        <f t="shared" ref="E82:N82" si="42">E200</f>
        <v>0</v>
      </c>
      <c r="F82" s="53">
        <f t="shared" si="42"/>
        <v>0</v>
      </c>
      <c r="G82" s="53">
        <f t="shared" si="42"/>
        <v>0</v>
      </c>
      <c r="H82" s="53">
        <f t="shared" si="42"/>
        <v>0</v>
      </c>
      <c r="I82" s="52">
        <f t="shared" si="42"/>
        <v>0</v>
      </c>
      <c r="J82" s="52">
        <f t="shared" si="42"/>
        <v>0</v>
      </c>
      <c r="K82" s="53">
        <f t="shared" si="42"/>
        <v>0</v>
      </c>
      <c r="L82" s="53">
        <f t="shared" si="42"/>
        <v>0</v>
      </c>
      <c r="M82" s="53">
        <f t="shared" si="42"/>
        <v>0</v>
      </c>
      <c r="N82" s="53">
        <f t="shared" si="42"/>
        <v>0</v>
      </c>
      <c r="O82" s="52"/>
      <c r="P82" s="52"/>
      <c r="Q82" s="52"/>
      <c r="R82" s="52"/>
    </row>
    <row r="83" spans="1:18" ht="30" x14ac:dyDescent="0.25">
      <c r="A83" s="3">
        <v>42</v>
      </c>
      <c r="B83" s="49">
        <v>813000</v>
      </c>
      <c r="C83" s="50" t="s">
        <v>162</v>
      </c>
      <c r="D83" s="51">
        <v>42</v>
      </c>
      <c r="E83" s="53">
        <f t="shared" ref="E83:N83" si="43">E202</f>
        <v>967700</v>
      </c>
      <c r="F83" s="53">
        <f t="shared" si="43"/>
        <v>0</v>
      </c>
      <c r="G83" s="53">
        <f t="shared" si="43"/>
        <v>140000</v>
      </c>
      <c r="H83" s="53">
        <f t="shared" si="43"/>
        <v>0</v>
      </c>
      <c r="I83" s="52">
        <f t="shared" si="43"/>
        <v>925851.12</v>
      </c>
      <c r="J83" s="52">
        <f t="shared" si="43"/>
        <v>0</v>
      </c>
      <c r="K83" s="53">
        <f t="shared" si="43"/>
        <v>1000000</v>
      </c>
      <c r="L83" s="53">
        <f t="shared" si="43"/>
        <v>0</v>
      </c>
      <c r="M83" s="53">
        <f t="shared" si="43"/>
        <v>32300</v>
      </c>
      <c r="N83" s="53">
        <f t="shared" si="43"/>
        <v>0</v>
      </c>
      <c r="O83" s="52">
        <f t="shared" si="2"/>
        <v>95.675428335227863</v>
      </c>
      <c r="P83" s="52"/>
      <c r="Q83" s="52">
        <f t="shared" si="3"/>
        <v>103.33781130515656</v>
      </c>
      <c r="R83" s="52"/>
    </row>
    <row r="84" spans="1:18" ht="45" x14ac:dyDescent="0.25">
      <c r="A84" s="3">
        <v>43</v>
      </c>
      <c r="B84" s="49">
        <v>814000</v>
      </c>
      <c r="C84" s="50" t="s">
        <v>163</v>
      </c>
      <c r="D84" s="51">
        <v>43</v>
      </c>
      <c r="E84" s="53">
        <f t="shared" ref="E84:N84" si="44">E207</f>
        <v>0</v>
      </c>
      <c r="F84" s="53">
        <f t="shared" si="44"/>
        <v>0</v>
      </c>
      <c r="G84" s="53">
        <f t="shared" si="44"/>
        <v>0</v>
      </c>
      <c r="H84" s="53">
        <f t="shared" si="44"/>
        <v>0</v>
      </c>
      <c r="I84" s="52">
        <f t="shared" si="44"/>
        <v>0</v>
      </c>
      <c r="J84" s="52">
        <f t="shared" si="44"/>
        <v>0</v>
      </c>
      <c r="K84" s="53">
        <f t="shared" si="44"/>
        <v>0</v>
      </c>
      <c r="L84" s="53">
        <f t="shared" si="44"/>
        <v>0</v>
      </c>
      <c r="M84" s="53">
        <f t="shared" si="44"/>
        <v>0</v>
      </c>
      <c r="N84" s="53">
        <f t="shared" si="44"/>
        <v>0</v>
      </c>
      <c r="O84" s="52"/>
      <c r="P84" s="52"/>
      <c r="Q84" s="52"/>
      <c r="R84" s="52"/>
    </row>
    <row r="85" spans="1:18" x14ac:dyDescent="0.25">
      <c r="A85" s="3">
        <v>44</v>
      </c>
      <c r="B85" s="49">
        <v>815000</v>
      </c>
      <c r="C85" s="50" t="s">
        <v>164</v>
      </c>
      <c r="D85" s="51">
        <v>44</v>
      </c>
      <c r="E85" s="53">
        <f t="shared" ref="E85:N85" si="45">E209</f>
        <v>0</v>
      </c>
      <c r="F85" s="53">
        <f t="shared" si="45"/>
        <v>0</v>
      </c>
      <c r="G85" s="53">
        <f t="shared" si="45"/>
        <v>0</v>
      </c>
      <c r="H85" s="53">
        <f t="shared" si="45"/>
        <v>0</v>
      </c>
      <c r="I85" s="52">
        <f t="shared" si="45"/>
        <v>0</v>
      </c>
      <c r="J85" s="52">
        <f t="shared" si="45"/>
        <v>0</v>
      </c>
      <c r="K85" s="53">
        <f t="shared" si="45"/>
        <v>0</v>
      </c>
      <c r="L85" s="53">
        <f t="shared" si="45"/>
        <v>0</v>
      </c>
      <c r="M85" s="53">
        <f t="shared" si="45"/>
        <v>0</v>
      </c>
      <c r="N85" s="53">
        <f t="shared" si="45"/>
        <v>0</v>
      </c>
      <c r="O85" s="52"/>
      <c r="P85" s="52"/>
      <c r="Q85" s="52"/>
      <c r="R85" s="52"/>
    </row>
    <row r="86" spans="1:18" ht="30" x14ac:dyDescent="0.25">
      <c r="A86" s="3">
        <v>45</v>
      </c>
      <c r="B86" s="49">
        <v>816000</v>
      </c>
      <c r="C86" s="50" t="s">
        <v>165</v>
      </c>
      <c r="D86" s="51">
        <v>45</v>
      </c>
      <c r="E86" s="53">
        <f t="shared" ref="E86:N86" si="46">E211</f>
        <v>0</v>
      </c>
      <c r="F86" s="53">
        <f t="shared" si="46"/>
        <v>0</v>
      </c>
      <c r="G86" s="53">
        <f t="shared" si="46"/>
        <v>0</v>
      </c>
      <c r="H86" s="53">
        <f t="shared" si="46"/>
        <v>0</v>
      </c>
      <c r="I86" s="52">
        <f t="shared" si="46"/>
        <v>0</v>
      </c>
      <c r="J86" s="52">
        <f t="shared" si="46"/>
        <v>0</v>
      </c>
      <c r="K86" s="53">
        <f t="shared" si="46"/>
        <v>0</v>
      </c>
      <c r="L86" s="53">
        <f t="shared" si="46"/>
        <v>0</v>
      </c>
      <c r="M86" s="53">
        <f t="shared" si="46"/>
        <v>0</v>
      </c>
      <c r="N86" s="53">
        <f t="shared" si="46"/>
        <v>0</v>
      </c>
      <c r="O86" s="52"/>
      <c r="P86" s="52"/>
      <c r="Q86" s="52"/>
      <c r="R86" s="52"/>
    </row>
    <row r="87" spans="1:18" s="6" customFormat="1" ht="30" x14ac:dyDescent="0.25">
      <c r="A87" s="3">
        <v>46</v>
      </c>
      <c r="B87" s="46">
        <v>880000</v>
      </c>
      <c r="C87" s="59" t="s">
        <v>166</v>
      </c>
      <c r="D87" s="45" t="s">
        <v>12</v>
      </c>
      <c r="E87" s="57">
        <f t="shared" ref="E87:N87" si="47">E88</f>
        <v>0</v>
      </c>
      <c r="F87" s="57">
        <f t="shared" si="47"/>
        <v>0</v>
      </c>
      <c r="G87" s="57">
        <f t="shared" si="47"/>
        <v>0</v>
      </c>
      <c r="H87" s="57">
        <f t="shared" si="47"/>
        <v>0</v>
      </c>
      <c r="I87" s="160">
        <f t="shared" si="47"/>
        <v>0</v>
      </c>
      <c r="J87" s="160">
        <f t="shared" si="47"/>
        <v>0</v>
      </c>
      <c r="K87" s="57">
        <f t="shared" si="47"/>
        <v>0</v>
      </c>
      <c r="L87" s="57">
        <f t="shared" si="47"/>
        <v>0</v>
      </c>
      <c r="M87" s="57">
        <f t="shared" si="47"/>
        <v>0</v>
      </c>
      <c r="N87" s="57">
        <f t="shared" si="47"/>
        <v>0</v>
      </c>
      <c r="O87" s="47"/>
      <c r="P87" s="47"/>
      <c r="Q87" s="47"/>
      <c r="R87" s="47"/>
    </row>
    <row r="88" spans="1:18" s="6" customFormat="1" ht="30" x14ac:dyDescent="0.25">
      <c r="A88" s="3">
        <v>47</v>
      </c>
      <c r="B88" s="49">
        <v>881000</v>
      </c>
      <c r="C88" s="60" t="s">
        <v>167</v>
      </c>
      <c r="D88" s="51">
        <v>47</v>
      </c>
      <c r="E88" s="61">
        <f t="shared" ref="E88:N88" si="48">E214</f>
        <v>0</v>
      </c>
      <c r="F88" s="61">
        <f t="shared" si="48"/>
        <v>0</v>
      </c>
      <c r="G88" s="61">
        <f t="shared" si="48"/>
        <v>0</v>
      </c>
      <c r="H88" s="61">
        <f t="shared" si="48"/>
        <v>0</v>
      </c>
      <c r="I88" s="162">
        <f t="shared" si="48"/>
        <v>0</v>
      </c>
      <c r="J88" s="162">
        <f t="shared" si="48"/>
        <v>0</v>
      </c>
      <c r="K88" s="61">
        <f t="shared" si="48"/>
        <v>0</v>
      </c>
      <c r="L88" s="61">
        <f t="shared" si="48"/>
        <v>0</v>
      </c>
      <c r="M88" s="61">
        <f t="shared" si="48"/>
        <v>0</v>
      </c>
      <c r="N88" s="61">
        <f t="shared" si="48"/>
        <v>0</v>
      </c>
      <c r="O88" s="52"/>
      <c r="P88" s="52"/>
      <c r="Q88" s="52"/>
      <c r="R88" s="52"/>
    </row>
    <row r="89" spans="1:18" s="4" customFormat="1" ht="30" x14ac:dyDescent="0.25">
      <c r="A89" s="3">
        <v>48</v>
      </c>
      <c r="B89" s="46">
        <v>510000</v>
      </c>
      <c r="C89" s="46" t="s">
        <v>168</v>
      </c>
      <c r="D89" s="45" t="s">
        <v>13</v>
      </c>
      <c r="E89" s="48">
        <f t="shared" ref="E89:N89" si="49">E90+E91+E92+E93+E94+E95+E96</f>
        <v>19012147</v>
      </c>
      <c r="F89" s="48">
        <f t="shared" si="49"/>
        <v>2000</v>
      </c>
      <c r="G89" s="48">
        <f t="shared" si="49"/>
        <v>9884472</v>
      </c>
      <c r="H89" s="48">
        <f t="shared" si="49"/>
        <v>3400</v>
      </c>
      <c r="I89" s="47">
        <f t="shared" si="49"/>
        <v>2854069.2199999997</v>
      </c>
      <c r="J89" s="47">
        <f t="shared" si="49"/>
        <v>168.66</v>
      </c>
      <c r="K89" s="48">
        <f t="shared" si="49"/>
        <v>18230171</v>
      </c>
      <c r="L89" s="48">
        <f t="shared" si="49"/>
        <v>1400</v>
      </c>
      <c r="M89" s="48">
        <f t="shared" si="49"/>
        <v>-781976</v>
      </c>
      <c r="N89" s="48">
        <f t="shared" si="49"/>
        <v>-600</v>
      </c>
      <c r="O89" s="47">
        <f t="shared" si="2"/>
        <v>15.011819654034863</v>
      </c>
      <c r="P89" s="47">
        <f t="shared" si="2"/>
        <v>8.4329999999999998</v>
      </c>
      <c r="Q89" s="47">
        <f t="shared" si="3"/>
        <v>95.886966369447919</v>
      </c>
      <c r="R89" s="47">
        <f t="shared" si="3"/>
        <v>70</v>
      </c>
    </row>
    <row r="90" spans="1:18" ht="30" x14ac:dyDescent="0.25">
      <c r="A90" s="3">
        <v>49</v>
      </c>
      <c r="B90" s="49">
        <v>511000</v>
      </c>
      <c r="C90" s="50" t="s">
        <v>169</v>
      </c>
      <c r="D90" s="51">
        <v>49</v>
      </c>
      <c r="E90" s="53">
        <f t="shared" ref="E90:N90" si="50">E283</f>
        <v>18155847</v>
      </c>
      <c r="F90" s="53">
        <f t="shared" si="50"/>
        <v>1500</v>
      </c>
      <c r="G90" s="53">
        <f t="shared" si="50"/>
        <v>9575872</v>
      </c>
      <c r="H90" s="53">
        <f t="shared" si="50"/>
        <v>2400</v>
      </c>
      <c r="I90" s="52">
        <f t="shared" si="50"/>
        <v>2281851.9699999997</v>
      </c>
      <c r="J90" s="52">
        <f t="shared" si="50"/>
        <v>0</v>
      </c>
      <c r="K90" s="53">
        <f t="shared" si="50"/>
        <v>17395621</v>
      </c>
      <c r="L90" s="53">
        <f t="shared" si="50"/>
        <v>400</v>
      </c>
      <c r="M90" s="53">
        <f t="shared" si="50"/>
        <v>-760226</v>
      </c>
      <c r="N90" s="53">
        <f t="shared" si="50"/>
        <v>-1100</v>
      </c>
      <c r="O90" s="52">
        <f t="shared" si="2"/>
        <v>12.568138352344564</v>
      </c>
      <c r="P90" s="52">
        <f t="shared" si="2"/>
        <v>0</v>
      </c>
      <c r="Q90" s="52">
        <f t="shared" si="3"/>
        <v>95.812775906296181</v>
      </c>
      <c r="R90" s="52">
        <f t="shared" si="3"/>
        <v>26.666666666666668</v>
      </c>
    </row>
    <row r="91" spans="1:18" x14ac:dyDescent="0.25">
      <c r="A91" s="3">
        <v>50</v>
      </c>
      <c r="B91" s="49">
        <v>512000</v>
      </c>
      <c r="C91" s="50" t="s">
        <v>170</v>
      </c>
      <c r="D91" s="51">
        <v>50</v>
      </c>
      <c r="E91" s="53">
        <f t="shared" ref="E91:N91" si="51">E291</f>
        <v>0</v>
      </c>
      <c r="F91" s="53">
        <f t="shared" si="51"/>
        <v>0</v>
      </c>
      <c r="G91" s="53">
        <f t="shared" si="51"/>
        <v>0</v>
      </c>
      <c r="H91" s="53">
        <f t="shared" si="51"/>
        <v>0</v>
      </c>
      <c r="I91" s="52">
        <f t="shared" si="51"/>
        <v>0</v>
      </c>
      <c r="J91" s="52">
        <f t="shared" si="51"/>
        <v>0</v>
      </c>
      <c r="K91" s="53">
        <f t="shared" si="51"/>
        <v>0</v>
      </c>
      <c r="L91" s="53">
        <f t="shared" si="51"/>
        <v>0</v>
      </c>
      <c r="M91" s="53">
        <f t="shared" si="51"/>
        <v>0</v>
      </c>
      <c r="N91" s="53">
        <f t="shared" si="51"/>
        <v>0</v>
      </c>
      <c r="O91" s="52"/>
      <c r="P91" s="52"/>
      <c r="Q91" s="52"/>
      <c r="R91" s="52"/>
    </row>
    <row r="92" spans="1:18" ht="30" x14ac:dyDescent="0.25">
      <c r="A92" s="3">
        <v>51</v>
      </c>
      <c r="B92" s="49">
        <v>513000</v>
      </c>
      <c r="C92" s="50" t="s">
        <v>171</v>
      </c>
      <c r="D92" s="51">
        <v>51</v>
      </c>
      <c r="E92" s="53">
        <f t="shared" ref="E92:N92" si="52">E293</f>
        <v>40000</v>
      </c>
      <c r="F92" s="53">
        <f t="shared" si="52"/>
        <v>0</v>
      </c>
      <c r="G92" s="53">
        <f t="shared" si="52"/>
        <v>40000</v>
      </c>
      <c r="H92" s="53">
        <f t="shared" si="52"/>
        <v>0</v>
      </c>
      <c r="I92" s="52">
        <f t="shared" si="52"/>
        <v>40178.44</v>
      </c>
      <c r="J92" s="52">
        <f t="shared" si="52"/>
        <v>0</v>
      </c>
      <c r="K92" s="53">
        <f t="shared" si="52"/>
        <v>50000</v>
      </c>
      <c r="L92" s="53">
        <f t="shared" si="52"/>
        <v>0</v>
      </c>
      <c r="M92" s="53">
        <f t="shared" si="52"/>
        <v>10000</v>
      </c>
      <c r="N92" s="53">
        <f t="shared" si="52"/>
        <v>0</v>
      </c>
      <c r="O92" s="52">
        <f t="shared" si="2"/>
        <v>100.4461</v>
      </c>
      <c r="P92" s="52"/>
      <c r="Q92" s="52">
        <f t="shared" si="3"/>
        <v>125</v>
      </c>
      <c r="R92" s="52"/>
    </row>
    <row r="93" spans="1:18" ht="30" x14ac:dyDescent="0.25">
      <c r="A93" s="3">
        <v>52</v>
      </c>
      <c r="B93" s="49">
        <v>514000</v>
      </c>
      <c r="C93" s="50" t="s">
        <v>172</v>
      </c>
      <c r="D93" s="51">
        <v>52</v>
      </c>
      <c r="E93" s="53">
        <f t="shared" ref="E93:N93" si="53">E301</f>
        <v>0</v>
      </c>
      <c r="F93" s="53">
        <f t="shared" si="53"/>
        <v>0</v>
      </c>
      <c r="G93" s="53">
        <f t="shared" si="53"/>
        <v>0</v>
      </c>
      <c r="H93" s="53">
        <f t="shared" si="53"/>
        <v>0</v>
      </c>
      <c r="I93" s="52">
        <f t="shared" si="53"/>
        <v>0</v>
      </c>
      <c r="J93" s="52">
        <f t="shared" si="53"/>
        <v>0</v>
      </c>
      <c r="K93" s="53">
        <f t="shared" si="53"/>
        <v>0</v>
      </c>
      <c r="L93" s="53">
        <f t="shared" si="53"/>
        <v>0</v>
      </c>
      <c r="M93" s="53">
        <f t="shared" si="53"/>
        <v>0</v>
      </c>
      <c r="N93" s="53">
        <f t="shared" si="53"/>
        <v>0</v>
      </c>
      <c r="O93" s="52"/>
      <c r="P93" s="52"/>
      <c r="Q93" s="52"/>
      <c r="R93" s="52"/>
    </row>
    <row r="94" spans="1:18" x14ac:dyDescent="0.25">
      <c r="A94" s="3">
        <v>53</v>
      </c>
      <c r="B94" s="49">
        <v>515000</v>
      </c>
      <c r="C94" s="50" t="s">
        <v>173</v>
      </c>
      <c r="D94" s="51">
        <v>53</v>
      </c>
      <c r="E94" s="53">
        <f t="shared" ref="E94:N94" si="54">E303</f>
        <v>0</v>
      </c>
      <c r="F94" s="53">
        <f t="shared" si="54"/>
        <v>0</v>
      </c>
      <c r="G94" s="53">
        <f t="shared" si="54"/>
        <v>0</v>
      </c>
      <c r="H94" s="53">
        <f t="shared" si="54"/>
        <v>0</v>
      </c>
      <c r="I94" s="52">
        <f t="shared" si="54"/>
        <v>0</v>
      </c>
      <c r="J94" s="52">
        <f t="shared" si="54"/>
        <v>0</v>
      </c>
      <c r="K94" s="53">
        <f t="shared" si="54"/>
        <v>0</v>
      </c>
      <c r="L94" s="53">
        <f t="shared" si="54"/>
        <v>0</v>
      </c>
      <c r="M94" s="53">
        <f t="shared" si="54"/>
        <v>0</v>
      </c>
      <c r="N94" s="53">
        <f t="shared" si="54"/>
        <v>0</v>
      </c>
      <c r="O94" s="52"/>
      <c r="P94" s="52"/>
      <c r="Q94" s="52"/>
      <c r="R94" s="52"/>
    </row>
    <row r="95" spans="1:18" ht="30" x14ac:dyDescent="0.25">
      <c r="A95" s="3">
        <v>54</v>
      </c>
      <c r="B95" s="49">
        <v>516000</v>
      </c>
      <c r="C95" s="50" t="s">
        <v>174</v>
      </c>
      <c r="D95" s="51">
        <v>54</v>
      </c>
      <c r="E95" s="53">
        <f t="shared" ref="E95:N95" si="55">E305</f>
        <v>816300</v>
      </c>
      <c r="F95" s="53">
        <f t="shared" si="55"/>
        <v>500</v>
      </c>
      <c r="G95" s="53">
        <f t="shared" si="55"/>
        <v>268600</v>
      </c>
      <c r="H95" s="53">
        <f t="shared" si="55"/>
        <v>1000</v>
      </c>
      <c r="I95" s="52">
        <f t="shared" si="55"/>
        <v>532038.81000000006</v>
      </c>
      <c r="J95" s="52">
        <f t="shared" si="55"/>
        <v>168.66</v>
      </c>
      <c r="K95" s="53">
        <f t="shared" si="55"/>
        <v>784550</v>
      </c>
      <c r="L95" s="53">
        <f t="shared" si="55"/>
        <v>1000</v>
      </c>
      <c r="M95" s="53">
        <f t="shared" si="55"/>
        <v>-31750</v>
      </c>
      <c r="N95" s="53">
        <f t="shared" si="55"/>
        <v>500</v>
      </c>
      <c r="O95" s="52">
        <f t="shared" si="2"/>
        <v>65.176872473355402</v>
      </c>
      <c r="P95" s="52">
        <f t="shared" si="2"/>
        <v>33.731999999999999</v>
      </c>
      <c r="Q95" s="52">
        <f t="shared" si="3"/>
        <v>96.11049859120422</v>
      </c>
      <c r="R95" s="52">
        <f t="shared" si="3"/>
        <v>200</v>
      </c>
    </row>
    <row r="96" spans="1:18" s="6" customFormat="1" ht="30" x14ac:dyDescent="0.25">
      <c r="A96" s="3">
        <v>55</v>
      </c>
      <c r="B96" s="49">
        <v>518000</v>
      </c>
      <c r="C96" s="50" t="s">
        <v>175</v>
      </c>
      <c r="D96" s="51">
        <v>55</v>
      </c>
      <c r="E96" s="53">
        <f t="shared" ref="E96:N96" si="56">E307</f>
        <v>0</v>
      </c>
      <c r="F96" s="53">
        <f t="shared" si="56"/>
        <v>0</v>
      </c>
      <c r="G96" s="53">
        <f t="shared" si="56"/>
        <v>0</v>
      </c>
      <c r="H96" s="53">
        <f t="shared" si="56"/>
        <v>0</v>
      </c>
      <c r="I96" s="52">
        <f t="shared" si="56"/>
        <v>0</v>
      </c>
      <c r="J96" s="52">
        <f t="shared" si="56"/>
        <v>0</v>
      </c>
      <c r="K96" s="53">
        <f t="shared" si="56"/>
        <v>0</v>
      </c>
      <c r="L96" s="53">
        <f t="shared" si="56"/>
        <v>0</v>
      </c>
      <c r="M96" s="53">
        <f t="shared" si="56"/>
        <v>0</v>
      </c>
      <c r="N96" s="53">
        <f t="shared" si="56"/>
        <v>0</v>
      </c>
      <c r="O96" s="52"/>
      <c r="P96" s="52"/>
      <c r="Q96" s="52"/>
      <c r="R96" s="52"/>
    </row>
    <row r="97" spans="1:18" s="7" customFormat="1" ht="30" x14ac:dyDescent="0.25">
      <c r="A97" s="3">
        <v>56</v>
      </c>
      <c r="B97" s="46">
        <v>580000</v>
      </c>
      <c r="C97" s="46" t="s">
        <v>176</v>
      </c>
      <c r="D97" s="45" t="s">
        <v>14</v>
      </c>
      <c r="E97" s="48">
        <f t="shared" ref="E97:N97" si="57">E98</f>
        <v>0</v>
      </c>
      <c r="F97" s="48">
        <f t="shared" si="57"/>
        <v>0</v>
      </c>
      <c r="G97" s="48">
        <f t="shared" si="57"/>
        <v>0</v>
      </c>
      <c r="H97" s="48">
        <f t="shared" si="57"/>
        <v>0</v>
      </c>
      <c r="I97" s="47">
        <f t="shared" si="57"/>
        <v>0</v>
      </c>
      <c r="J97" s="47">
        <f t="shared" si="57"/>
        <v>0</v>
      </c>
      <c r="K97" s="48">
        <f t="shared" si="57"/>
        <v>0</v>
      </c>
      <c r="L97" s="48">
        <f t="shared" si="57"/>
        <v>0</v>
      </c>
      <c r="M97" s="48">
        <f t="shared" si="57"/>
        <v>0</v>
      </c>
      <c r="N97" s="48">
        <f t="shared" si="57"/>
        <v>0</v>
      </c>
      <c r="O97" s="47"/>
      <c r="P97" s="47"/>
      <c r="Q97" s="47"/>
      <c r="R97" s="47"/>
    </row>
    <row r="98" spans="1:18" s="8" customFormat="1" ht="30" x14ac:dyDescent="0.25">
      <c r="A98" s="3">
        <v>57</v>
      </c>
      <c r="B98" s="49">
        <v>581000</v>
      </c>
      <c r="C98" s="50" t="s">
        <v>177</v>
      </c>
      <c r="D98" s="51">
        <v>57</v>
      </c>
      <c r="E98" s="53">
        <f t="shared" ref="E98:N98" si="58">E310</f>
        <v>0</v>
      </c>
      <c r="F98" s="53">
        <f t="shared" si="58"/>
        <v>0</v>
      </c>
      <c r="G98" s="53">
        <f t="shared" si="58"/>
        <v>0</v>
      </c>
      <c r="H98" s="53">
        <f t="shared" si="58"/>
        <v>0</v>
      </c>
      <c r="I98" s="52">
        <f t="shared" si="58"/>
        <v>0</v>
      </c>
      <c r="J98" s="52">
        <f t="shared" si="58"/>
        <v>0</v>
      </c>
      <c r="K98" s="53">
        <f t="shared" si="58"/>
        <v>0</v>
      </c>
      <c r="L98" s="53">
        <f t="shared" si="58"/>
        <v>0</v>
      </c>
      <c r="M98" s="53">
        <f t="shared" si="58"/>
        <v>0</v>
      </c>
      <c r="N98" s="53">
        <f t="shared" si="58"/>
        <v>0</v>
      </c>
      <c r="O98" s="52"/>
      <c r="P98" s="52"/>
      <c r="Q98" s="52"/>
      <c r="R98" s="52"/>
    </row>
    <row r="99" spans="1:18" s="4" customFormat="1" x14ac:dyDescent="0.25">
      <c r="A99" s="3">
        <v>58</v>
      </c>
      <c r="B99" s="45"/>
      <c r="C99" s="46" t="s">
        <v>178</v>
      </c>
      <c r="D99" s="45" t="s">
        <v>15</v>
      </c>
      <c r="E99" s="48">
        <f t="shared" ref="E99:N99" si="59">E78+E79</f>
        <v>-5784204</v>
      </c>
      <c r="F99" s="48">
        <f t="shared" si="59"/>
        <v>0</v>
      </c>
      <c r="G99" s="48">
        <f t="shared" si="59"/>
        <v>-6788904</v>
      </c>
      <c r="H99" s="48">
        <f t="shared" si="59"/>
        <v>0</v>
      </c>
      <c r="I99" s="47">
        <f t="shared" si="59"/>
        <v>12870972.57000001</v>
      </c>
      <c r="J99" s="47">
        <f t="shared" si="59"/>
        <v>7888.3300000000054</v>
      </c>
      <c r="K99" s="48">
        <f t="shared" si="59"/>
        <v>-13329917</v>
      </c>
      <c r="L99" s="48">
        <f t="shared" si="59"/>
        <v>0</v>
      </c>
      <c r="M99" s="48">
        <f t="shared" si="59"/>
        <v>-7545713</v>
      </c>
      <c r="N99" s="48">
        <f t="shared" si="59"/>
        <v>0</v>
      </c>
      <c r="O99" s="47">
        <f t="shared" si="2"/>
        <v>-222.51934008551584</v>
      </c>
      <c r="P99" s="47"/>
      <c r="Q99" s="47">
        <f t="shared" si="3"/>
        <v>230.453784133478</v>
      </c>
      <c r="R99" s="47"/>
    </row>
    <row r="100" spans="1:18" x14ac:dyDescent="0.25">
      <c r="A100" s="3"/>
      <c r="B100" s="62"/>
      <c r="C100" s="63"/>
      <c r="D100" s="64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187"/>
      <c r="P100" s="187"/>
      <c r="Q100" s="187"/>
      <c r="R100" s="187"/>
    </row>
    <row r="101" spans="1:18" s="4" customFormat="1" x14ac:dyDescent="0.25">
      <c r="A101" s="3">
        <v>59</v>
      </c>
      <c r="B101" s="45"/>
      <c r="C101" s="46" t="s">
        <v>179</v>
      </c>
      <c r="D101" s="45" t="s">
        <v>16</v>
      </c>
      <c r="E101" s="48">
        <f t="shared" ref="E101:N101" si="60">E102+E109+E116+E123</f>
        <v>5784204</v>
      </c>
      <c r="F101" s="48">
        <f t="shared" si="60"/>
        <v>0</v>
      </c>
      <c r="G101" s="48">
        <f t="shared" si="60"/>
        <v>6788904</v>
      </c>
      <c r="H101" s="48">
        <f t="shared" si="60"/>
        <v>0</v>
      </c>
      <c r="I101" s="47">
        <f t="shared" si="60"/>
        <v>-1197171.29</v>
      </c>
      <c r="J101" s="47">
        <f t="shared" si="60"/>
        <v>0</v>
      </c>
      <c r="K101" s="48">
        <f t="shared" si="60"/>
        <v>13329917</v>
      </c>
      <c r="L101" s="48">
        <f t="shared" si="60"/>
        <v>0</v>
      </c>
      <c r="M101" s="48">
        <f t="shared" si="60"/>
        <v>7545713</v>
      </c>
      <c r="N101" s="48">
        <f t="shared" si="60"/>
        <v>0</v>
      </c>
      <c r="O101" s="47">
        <f t="shared" ref="O101:O123" si="61">I101/E101*100</f>
        <v>-20.697252206180831</v>
      </c>
      <c r="P101" s="47"/>
      <c r="Q101" s="47">
        <f t="shared" ref="Q101:Q123" si="62">K101/E101*100</f>
        <v>230.453784133478</v>
      </c>
      <c r="R101" s="47"/>
    </row>
    <row r="102" spans="1:18" s="4" customFormat="1" ht="28.5" customHeight="1" x14ac:dyDescent="0.25">
      <c r="A102" s="3">
        <v>60</v>
      </c>
      <c r="B102" s="45"/>
      <c r="C102" s="46" t="s">
        <v>180</v>
      </c>
      <c r="D102" s="45" t="s">
        <v>17</v>
      </c>
      <c r="E102" s="48">
        <f t="shared" ref="E102:N102" si="63">E103-E106</f>
        <v>38400</v>
      </c>
      <c r="F102" s="48">
        <f t="shared" si="63"/>
        <v>0</v>
      </c>
      <c r="G102" s="48">
        <f t="shared" si="63"/>
        <v>38400</v>
      </c>
      <c r="H102" s="48">
        <f t="shared" si="63"/>
        <v>0</v>
      </c>
      <c r="I102" s="47">
        <f t="shared" si="63"/>
        <v>0</v>
      </c>
      <c r="J102" s="47">
        <f t="shared" si="63"/>
        <v>0</v>
      </c>
      <c r="K102" s="48">
        <f t="shared" si="63"/>
        <v>62000</v>
      </c>
      <c r="L102" s="48">
        <f t="shared" si="63"/>
        <v>0</v>
      </c>
      <c r="M102" s="48">
        <f t="shared" si="63"/>
        <v>23600</v>
      </c>
      <c r="N102" s="48">
        <f t="shared" si="63"/>
        <v>0</v>
      </c>
      <c r="O102" s="47">
        <f t="shared" si="61"/>
        <v>0</v>
      </c>
      <c r="P102" s="47"/>
      <c r="Q102" s="47">
        <f t="shared" si="62"/>
        <v>161.45833333333331</v>
      </c>
      <c r="R102" s="47"/>
    </row>
    <row r="103" spans="1:18" s="4" customFormat="1" x14ac:dyDescent="0.25">
      <c r="A103" s="3">
        <v>61</v>
      </c>
      <c r="B103" s="46">
        <v>910000</v>
      </c>
      <c r="C103" s="46" t="s">
        <v>181</v>
      </c>
      <c r="D103" s="45" t="s">
        <v>18</v>
      </c>
      <c r="E103" s="48">
        <f t="shared" ref="E103:N103" si="64">E104+E105</f>
        <v>38400</v>
      </c>
      <c r="F103" s="48">
        <f t="shared" si="64"/>
        <v>0</v>
      </c>
      <c r="G103" s="48">
        <f t="shared" si="64"/>
        <v>38400</v>
      </c>
      <c r="H103" s="48">
        <f t="shared" si="64"/>
        <v>0</v>
      </c>
      <c r="I103" s="47">
        <f t="shared" si="64"/>
        <v>0</v>
      </c>
      <c r="J103" s="47">
        <f t="shared" si="64"/>
        <v>0</v>
      </c>
      <c r="K103" s="48">
        <f t="shared" si="64"/>
        <v>62000</v>
      </c>
      <c r="L103" s="48">
        <f t="shared" si="64"/>
        <v>0</v>
      </c>
      <c r="M103" s="48">
        <f t="shared" si="64"/>
        <v>23600</v>
      </c>
      <c r="N103" s="48">
        <f t="shared" si="64"/>
        <v>0</v>
      </c>
      <c r="O103" s="47">
        <f t="shared" si="61"/>
        <v>0</v>
      </c>
      <c r="P103" s="47"/>
      <c r="Q103" s="47">
        <f t="shared" si="62"/>
        <v>161.45833333333331</v>
      </c>
      <c r="R103" s="47"/>
    </row>
    <row r="104" spans="1:18" x14ac:dyDescent="0.25">
      <c r="A104" s="3">
        <v>62</v>
      </c>
      <c r="B104" s="49">
        <v>911000</v>
      </c>
      <c r="C104" s="50" t="s">
        <v>182</v>
      </c>
      <c r="D104" s="51">
        <v>62</v>
      </c>
      <c r="E104" s="53">
        <f t="shared" ref="E104:N104" si="65">E324</f>
        <v>0</v>
      </c>
      <c r="F104" s="53">
        <f t="shared" si="65"/>
        <v>0</v>
      </c>
      <c r="G104" s="53">
        <f t="shared" si="65"/>
        <v>0</v>
      </c>
      <c r="H104" s="53">
        <f t="shared" si="65"/>
        <v>0</v>
      </c>
      <c r="I104" s="52">
        <f t="shared" si="65"/>
        <v>0</v>
      </c>
      <c r="J104" s="52">
        <f t="shared" si="65"/>
        <v>0</v>
      </c>
      <c r="K104" s="53">
        <f t="shared" si="65"/>
        <v>0</v>
      </c>
      <c r="L104" s="53">
        <f t="shared" si="65"/>
        <v>0</v>
      </c>
      <c r="M104" s="53">
        <f t="shared" si="65"/>
        <v>0</v>
      </c>
      <c r="N104" s="53">
        <f t="shared" si="65"/>
        <v>0</v>
      </c>
      <c r="O104" s="52"/>
      <c r="P104" s="52"/>
      <c r="Q104" s="52"/>
      <c r="R104" s="52"/>
    </row>
    <row r="105" spans="1:18" s="8" customFormat="1" ht="30" x14ac:dyDescent="0.25">
      <c r="A105" s="3">
        <v>63</v>
      </c>
      <c r="B105" s="49">
        <v>918000</v>
      </c>
      <c r="C105" s="50" t="s">
        <v>183</v>
      </c>
      <c r="D105" s="51">
        <v>63</v>
      </c>
      <c r="E105" s="53">
        <f t="shared" ref="E105:N105" si="66">E330</f>
        <v>38400</v>
      </c>
      <c r="F105" s="53">
        <f t="shared" si="66"/>
        <v>0</v>
      </c>
      <c r="G105" s="53">
        <f t="shared" si="66"/>
        <v>38400</v>
      </c>
      <c r="H105" s="53">
        <f t="shared" si="66"/>
        <v>0</v>
      </c>
      <c r="I105" s="52">
        <f t="shared" si="66"/>
        <v>0</v>
      </c>
      <c r="J105" s="52">
        <f t="shared" si="66"/>
        <v>0</v>
      </c>
      <c r="K105" s="53">
        <f t="shared" si="66"/>
        <v>62000</v>
      </c>
      <c r="L105" s="53">
        <f t="shared" si="66"/>
        <v>0</v>
      </c>
      <c r="M105" s="53">
        <f t="shared" si="66"/>
        <v>23600</v>
      </c>
      <c r="N105" s="53">
        <f t="shared" si="66"/>
        <v>0</v>
      </c>
      <c r="O105" s="52">
        <f t="shared" si="61"/>
        <v>0</v>
      </c>
      <c r="P105" s="52"/>
      <c r="Q105" s="52">
        <f t="shared" si="62"/>
        <v>161.45833333333331</v>
      </c>
      <c r="R105" s="52"/>
    </row>
    <row r="106" spans="1:18" s="4" customFormat="1" x14ac:dyDescent="0.25">
      <c r="A106" s="3">
        <v>64</v>
      </c>
      <c r="B106" s="46">
        <v>610000</v>
      </c>
      <c r="C106" s="46" t="s">
        <v>184</v>
      </c>
      <c r="D106" s="45" t="s">
        <v>19</v>
      </c>
      <c r="E106" s="48">
        <f t="shared" ref="E106:N106" si="67">E107+E108</f>
        <v>0</v>
      </c>
      <c r="F106" s="48">
        <f t="shared" si="67"/>
        <v>0</v>
      </c>
      <c r="G106" s="48">
        <f t="shared" si="67"/>
        <v>0</v>
      </c>
      <c r="H106" s="48">
        <f t="shared" si="67"/>
        <v>0</v>
      </c>
      <c r="I106" s="47">
        <f t="shared" si="67"/>
        <v>0</v>
      </c>
      <c r="J106" s="47">
        <f t="shared" si="67"/>
        <v>0</v>
      </c>
      <c r="K106" s="48">
        <f t="shared" si="67"/>
        <v>0</v>
      </c>
      <c r="L106" s="48">
        <f t="shared" si="67"/>
        <v>0</v>
      </c>
      <c r="M106" s="48">
        <f t="shared" si="67"/>
        <v>0</v>
      </c>
      <c r="N106" s="48">
        <f t="shared" si="67"/>
        <v>0</v>
      </c>
      <c r="O106" s="47"/>
      <c r="P106" s="47"/>
      <c r="Q106" s="47"/>
      <c r="R106" s="47"/>
    </row>
    <row r="107" spans="1:18" x14ac:dyDescent="0.25">
      <c r="A107" s="3">
        <v>65</v>
      </c>
      <c r="B107" s="49">
        <v>611000</v>
      </c>
      <c r="C107" s="50" t="s">
        <v>185</v>
      </c>
      <c r="D107" s="51">
        <v>65</v>
      </c>
      <c r="E107" s="53">
        <f t="shared" ref="E107:N107" si="68">E334</f>
        <v>0</v>
      </c>
      <c r="F107" s="53">
        <f t="shared" si="68"/>
        <v>0</v>
      </c>
      <c r="G107" s="53">
        <f t="shared" si="68"/>
        <v>0</v>
      </c>
      <c r="H107" s="53">
        <f t="shared" si="68"/>
        <v>0</v>
      </c>
      <c r="I107" s="52">
        <f t="shared" si="68"/>
        <v>0</v>
      </c>
      <c r="J107" s="52">
        <f t="shared" si="68"/>
        <v>0</v>
      </c>
      <c r="K107" s="53">
        <f t="shared" si="68"/>
        <v>0</v>
      </c>
      <c r="L107" s="53">
        <f t="shared" si="68"/>
        <v>0</v>
      </c>
      <c r="M107" s="53">
        <f t="shared" si="68"/>
        <v>0</v>
      </c>
      <c r="N107" s="53">
        <f t="shared" si="68"/>
        <v>0</v>
      </c>
      <c r="O107" s="52"/>
      <c r="P107" s="52"/>
      <c r="Q107" s="52"/>
      <c r="R107" s="52"/>
    </row>
    <row r="108" spans="1:18" s="8" customFormat="1" ht="30" x14ac:dyDescent="0.25">
      <c r="A108" s="3">
        <v>66</v>
      </c>
      <c r="B108" s="49">
        <v>618000</v>
      </c>
      <c r="C108" s="50" t="s">
        <v>186</v>
      </c>
      <c r="D108" s="51">
        <v>66</v>
      </c>
      <c r="E108" s="53">
        <f t="shared" ref="E108:N108" si="69">E340</f>
        <v>0</v>
      </c>
      <c r="F108" s="53">
        <f t="shared" si="69"/>
        <v>0</v>
      </c>
      <c r="G108" s="53">
        <f t="shared" si="69"/>
        <v>0</v>
      </c>
      <c r="H108" s="53">
        <f t="shared" si="69"/>
        <v>0</v>
      </c>
      <c r="I108" s="52">
        <f t="shared" si="69"/>
        <v>0</v>
      </c>
      <c r="J108" s="52">
        <f t="shared" si="69"/>
        <v>0</v>
      </c>
      <c r="K108" s="53">
        <f t="shared" si="69"/>
        <v>0</v>
      </c>
      <c r="L108" s="53">
        <f t="shared" si="69"/>
        <v>0</v>
      </c>
      <c r="M108" s="53">
        <f t="shared" si="69"/>
        <v>0</v>
      </c>
      <c r="N108" s="53">
        <f t="shared" si="69"/>
        <v>0</v>
      </c>
      <c r="O108" s="52"/>
      <c r="P108" s="52"/>
      <c r="Q108" s="52"/>
      <c r="R108" s="52"/>
    </row>
    <row r="109" spans="1:18" s="4" customFormat="1" x14ac:dyDescent="0.25">
      <c r="A109" s="3">
        <v>67</v>
      </c>
      <c r="B109" s="46"/>
      <c r="C109" s="46" t="s">
        <v>187</v>
      </c>
      <c r="D109" s="45" t="s">
        <v>20</v>
      </c>
      <c r="E109" s="48">
        <f t="shared" ref="E109:N109" si="70">E110-E113</f>
        <v>-62000</v>
      </c>
      <c r="F109" s="48">
        <f t="shared" si="70"/>
        <v>0</v>
      </c>
      <c r="G109" s="48">
        <f t="shared" si="70"/>
        <v>-199270</v>
      </c>
      <c r="H109" s="48">
        <f t="shared" si="70"/>
        <v>0</v>
      </c>
      <c r="I109" s="47">
        <f t="shared" si="70"/>
        <v>-47123.45</v>
      </c>
      <c r="J109" s="47">
        <f t="shared" si="70"/>
        <v>0</v>
      </c>
      <c r="K109" s="48">
        <f t="shared" si="70"/>
        <v>3116166</v>
      </c>
      <c r="L109" s="48">
        <f t="shared" si="70"/>
        <v>0</v>
      </c>
      <c r="M109" s="48">
        <f t="shared" si="70"/>
        <v>3178166</v>
      </c>
      <c r="N109" s="48">
        <f t="shared" si="70"/>
        <v>0</v>
      </c>
      <c r="O109" s="47">
        <f t="shared" si="61"/>
        <v>76.005564516129027</v>
      </c>
      <c r="P109" s="47"/>
      <c r="Q109" s="47">
        <f t="shared" si="62"/>
        <v>-5026.0741935483875</v>
      </c>
      <c r="R109" s="47"/>
    </row>
    <row r="110" spans="1:18" s="4" customFormat="1" x14ac:dyDescent="0.25">
      <c r="A110" s="3">
        <v>68</v>
      </c>
      <c r="B110" s="46">
        <v>920000</v>
      </c>
      <c r="C110" s="46" t="s">
        <v>188</v>
      </c>
      <c r="D110" s="45" t="s">
        <v>21</v>
      </c>
      <c r="E110" s="48">
        <f t="shared" ref="E110:N110" si="71">E111+E112</f>
        <v>0</v>
      </c>
      <c r="F110" s="48">
        <f t="shared" si="71"/>
        <v>0</v>
      </c>
      <c r="G110" s="48">
        <f t="shared" si="71"/>
        <v>0</v>
      </c>
      <c r="H110" s="48">
        <f t="shared" si="71"/>
        <v>0</v>
      </c>
      <c r="I110" s="47">
        <f t="shared" si="71"/>
        <v>0</v>
      </c>
      <c r="J110" s="47">
        <f t="shared" si="71"/>
        <v>0</v>
      </c>
      <c r="K110" s="48">
        <f t="shared" si="71"/>
        <v>5500000</v>
      </c>
      <c r="L110" s="48">
        <f t="shared" si="71"/>
        <v>0</v>
      </c>
      <c r="M110" s="48">
        <f t="shared" si="71"/>
        <v>5500000</v>
      </c>
      <c r="N110" s="48">
        <f t="shared" si="71"/>
        <v>0</v>
      </c>
      <c r="O110" s="47"/>
      <c r="P110" s="47"/>
      <c r="Q110" s="47"/>
      <c r="R110" s="47"/>
    </row>
    <row r="111" spans="1:18" x14ac:dyDescent="0.25">
      <c r="A111" s="3">
        <v>69</v>
      </c>
      <c r="B111" s="49">
        <v>921000</v>
      </c>
      <c r="C111" s="50" t="s">
        <v>189</v>
      </c>
      <c r="D111" s="51">
        <v>69</v>
      </c>
      <c r="E111" s="53">
        <f t="shared" ref="E111:N111" si="72">E346</f>
        <v>0</v>
      </c>
      <c r="F111" s="53">
        <f t="shared" si="72"/>
        <v>0</v>
      </c>
      <c r="G111" s="53">
        <f t="shared" si="72"/>
        <v>0</v>
      </c>
      <c r="H111" s="53">
        <f t="shared" si="72"/>
        <v>0</v>
      </c>
      <c r="I111" s="52">
        <f t="shared" si="72"/>
        <v>0</v>
      </c>
      <c r="J111" s="52">
        <f t="shared" si="72"/>
        <v>0</v>
      </c>
      <c r="K111" s="53">
        <f t="shared" si="72"/>
        <v>5500000</v>
      </c>
      <c r="L111" s="53">
        <f t="shared" si="72"/>
        <v>0</v>
      </c>
      <c r="M111" s="53">
        <f t="shared" si="72"/>
        <v>5500000</v>
      </c>
      <c r="N111" s="53">
        <f t="shared" si="72"/>
        <v>0</v>
      </c>
      <c r="O111" s="52"/>
      <c r="P111" s="52"/>
      <c r="Q111" s="52"/>
      <c r="R111" s="52"/>
    </row>
    <row r="112" spans="1:18" s="8" customFormat="1" ht="30" x14ac:dyDescent="0.25">
      <c r="A112" s="3">
        <v>70</v>
      </c>
      <c r="B112" s="49">
        <v>928000</v>
      </c>
      <c r="C112" s="50" t="s">
        <v>190</v>
      </c>
      <c r="D112" s="51">
        <v>70</v>
      </c>
      <c r="E112" s="53">
        <f t="shared" ref="E112:N112" si="73">E349</f>
        <v>0</v>
      </c>
      <c r="F112" s="53">
        <f t="shared" si="73"/>
        <v>0</v>
      </c>
      <c r="G112" s="53">
        <f t="shared" si="73"/>
        <v>0</v>
      </c>
      <c r="H112" s="53">
        <f t="shared" si="73"/>
        <v>0</v>
      </c>
      <c r="I112" s="52">
        <f t="shared" si="73"/>
        <v>0</v>
      </c>
      <c r="J112" s="52">
        <f t="shared" si="73"/>
        <v>0</v>
      </c>
      <c r="K112" s="53">
        <f t="shared" si="73"/>
        <v>0</v>
      </c>
      <c r="L112" s="53">
        <f t="shared" si="73"/>
        <v>0</v>
      </c>
      <c r="M112" s="53">
        <f t="shared" si="73"/>
        <v>0</v>
      </c>
      <c r="N112" s="53">
        <f t="shared" si="73"/>
        <v>0</v>
      </c>
      <c r="O112" s="52"/>
      <c r="P112" s="52"/>
      <c r="Q112" s="52"/>
      <c r="R112" s="52"/>
    </row>
    <row r="113" spans="1:18" s="4" customFormat="1" x14ac:dyDescent="0.25">
      <c r="A113" s="3">
        <v>71</v>
      </c>
      <c r="B113" s="46">
        <v>620000</v>
      </c>
      <c r="C113" s="46" t="s">
        <v>191</v>
      </c>
      <c r="D113" s="45" t="s">
        <v>22</v>
      </c>
      <c r="E113" s="48">
        <f t="shared" ref="E113:N113" si="74">E114+E115</f>
        <v>62000</v>
      </c>
      <c r="F113" s="48">
        <f t="shared" si="74"/>
        <v>0</v>
      </c>
      <c r="G113" s="48">
        <f t="shared" si="74"/>
        <v>199270</v>
      </c>
      <c r="H113" s="48">
        <f t="shared" si="74"/>
        <v>0</v>
      </c>
      <c r="I113" s="47">
        <f t="shared" si="74"/>
        <v>47123.45</v>
      </c>
      <c r="J113" s="47">
        <f t="shared" si="74"/>
        <v>0</v>
      </c>
      <c r="K113" s="48">
        <f t="shared" si="74"/>
        <v>2383834</v>
      </c>
      <c r="L113" s="48">
        <f t="shared" si="74"/>
        <v>0</v>
      </c>
      <c r="M113" s="48">
        <f t="shared" si="74"/>
        <v>2321834</v>
      </c>
      <c r="N113" s="48">
        <f t="shared" si="74"/>
        <v>0</v>
      </c>
      <c r="O113" s="47">
        <f t="shared" si="61"/>
        <v>76.005564516129027</v>
      </c>
      <c r="P113" s="47"/>
      <c r="Q113" s="47">
        <f t="shared" si="62"/>
        <v>3844.8935483870969</v>
      </c>
      <c r="R113" s="47"/>
    </row>
    <row r="114" spans="1:18" x14ac:dyDescent="0.25">
      <c r="A114" s="3">
        <v>72</v>
      </c>
      <c r="B114" s="49">
        <v>621000</v>
      </c>
      <c r="C114" s="50" t="s">
        <v>192</v>
      </c>
      <c r="D114" s="51">
        <v>72</v>
      </c>
      <c r="E114" s="53">
        <f t="shared" ref="E114:N114" si="75">E353</f>
        <v>0</v>
      </c>
      <c r="F114" s="53">
        <f t="shared" si="75"/>
        <v>0</v>
      </c>
      <c r="G114" s="53">
        <f t="shared" si="75"/>
        <v>137270</v>
      </c>
      <c r="H114" s="53">
        <f t="shared" si="75"/>
        <v>0</v>
      </c>
      <c r="I114" s="52">
        <f t="shared" si="75"/>
        <v>0</v>
      </c>
      <c r="J114" s="52">
        <f t="shared" si="75"/>
        <v>0</v>
      </c>
      <c r="K114" s="53">
        <f t="shared" si="75"/>
        <v>2074834</v>
      </c>
      <c r="L114" s="53">
        <f t="shared" si="75"/>
        <v>0</v>
      </c>
      <c r="M114" s="53">
        <f t="shared" si="75"/>
        <v>2074834</v>
      </c>
      <c r="N114" s="53">
        <f t="shared" si="75"/>
        <v>0</v>
      </c>
      <c r="O114" s="52" t="e">
        <f t="shared" si="61"/>
        <v>#DIV/0!</v>
      </c>
      <c r="P114" s="52"/>
      <c r="Q114" s="52" t="e">
        <f t="shared" si="62"/>
        <v>#DIV/0!</v>
      </c>
      <c r="R114" s="52"/>
    </row>
    <row r="115" spans="1:18" s="8" customFormat="1" ht="30" x14ac:dyDescent="0.25">
      <c r="A115" s="3">
        <v>73</v>
      </c>
      <c r="B115" s="49">
        <v>628000</v>
      </c>
      <c r="C115" s="50" t="s">
        <v>193</v>
      </c>
      <c r="D115" s="51">
        <v>73</v>
      </c>
      <c r="E115" s="53">
        <f t="shared" ref="E115:N115" si="76">E359</f>
        <v>62000</v>
      </c>
      <c r="F115" s="53">
        <f t="shared" si="76"/>
        <v>0</v>
      </c>
      <c r="G115" s="53">
        <f t="shared" si="76"/>
        <v>62000</v>
      </c>
      <c r="H115" s="53">
        <f t="shared" si="76"/>
        <v>0</v>
      </c>
      <c r="I115" s="52">
        <f t="shared" si="76"/>
        <v>47123.45</v>
      </c>
      <c r="J115" s="52">
        <f t="shared" si="76"/>
        <v>0</v>
      </c>
      <c r="K115" s="53">
        <f t="shared" si="76"/>
        <v>309000</v>
      </c>
      <c r="L115" s="53">
        <f t="shared" si="76"/>
        <v>0</v>
      </c>
      <c r="M115" s="53">
        <f t="shared" si="76"/>
        <v>247000</v>
      </c>
      <c r="N115" s="53">
        <f t="shared" si="76"/>
        <v>0</v>
      </c>
      <c r="O115" s="52">
        <f t="shared" si="61"/>
        <v>76.005564516129027</v>
      </c>
      <c r="P115" s="52"/>
      <c r="Q115" s="52">
        <f t="shared" si="62"/>
        <v>498.38709677419348</v>
      </c>
      <c r="R115" s="52"/>
    </row>
    <row r="116" spans="1:18" s="8" customFormat="1" x14ac:dyDescent="0.25">
      <c r="A116" s="3">
        <v>74</v>
      </c>
      <c r="B116" s="49"/>
      <c r="C116" s="46" t="s">
        <v>194</v>
      </c>
      <c r="D116" s="45" t="s">
        <v>23</v>
      </c>
      <c r="E116" s="48">
        <f t="shared" ref="E116:N116" si="77">E117-E120</f>
        <v>-1422074</v>
      </c>
      <c r="F116" s="48">
        <f t="shared" si="77"/>
        <v>0</v>
      </c>
      <c r="G116" s="48">
        <f t="shared" si="77"/>
        <v>-907292</v>
      </c>
      <c r="H116" s="48">
        <f t="shared" si="77"/>
        <v>0</v>
      </c>
      <c r="I116" s="47">
        <f t="shared" si="77"/>
        <v>-1150047.8400000001</v>
      </c>
      <c r="J116" s="47">
        <f t="shared" si="77"/>
        <v>0</v>
      </c>
      <c r="K116" s="48">
        <f t="shared" si="77"/>
        <v>39180</v>
      </c>
      <c r="L116" s="48">
        <f t="shared" si="77"/>
        <v>0</v>
      </c>
      <c r="M116" s="48">
        <f t="shared" si="77"/>
        <v>1461254</v>
      </c>
      <c r="N116" s="48">
        <f t="shared" si="77"/>
        <v>0</v>
      </c>
      <c r="O116" s="47">
        <f t="shared" si="61"/>
        <v>80.871167041940168</v>
      </c>
      <c r="P116" s="47"/>
      <c r="Q116" s="47">
        <f t="shared" si="62"/>
        <v>-2.7551308862970565</v>
      </c>
      <c r="R116" s="47"/>
    </row>
    <row r="117" spans="1:18" s="7" customFormat="1" x14ac:dyDescent="0.25">
      <c r="A117" s="3">
        <v>75</v>
      </c>
      <c r="B117" s="46">
        <v>930000</v>
      </c>
      <c r="C117" s="46" t="s">
        <v>195</v>
      </c>
      <c r="D117" s="45" t="s">
        <v>24</v>
      </c>
      <c r="E117" s="48">
        <f t="shared" ref="E117:N117" si="78">E118+E119</f>
        <v>1611314</v>
      </c>
      <c r="F117" s="48">
        <f t="shared" si="78"/>
        <v>0</v>
      </c>
      <c r="G117" s="48">
        <f t="shared" si="78"/>
        <v>1428314</v>
      </c>
      <c r="H117" s="48">
        <f t="shared" si="78"/>
        <v>0</v>
      </c>
      <c r="I117" s="47">
        <f t="shared" si="78"/>
        <v>664491.10000000009</v>
      </c>
      <c r="J117" s="47">
        <f t="shared" si="78"/>
        <v>0</v>
      </c>
      <c r="K117" s="48">
        <f t="shared" si="78"/>
        <v>1476193</v>
      </c>
      <c r="L117" s="48">
        <f t="shared" si="78"/>
        <v>0</v>
      </c>
      <c r="M117" s="48">
        <f t="shared" si="78"/>
        <v>-135121</v>
      </c>
      <c r="N117" s="48">
        <f t="shared" si="78"/>
        <v>0</v>
      </c>
      <c r="O117" s="47">
        <f t="shared" si="61"/>
        <v>41.239081892169999</v>
      </c>
      <c r="P117" s="47"/>
      <c r="Q117" s="47">
        <f t="shared" si="62"/>
        <v>91.614235338363585</v>
      </c>
      <c r="R117" s="47"/>
    </row>
    <row r="118" spans="1:18" s="8" customFormat="1" x14ac:dyDescent="0.25">
      <c r="A118" s="3">
        <v>76</v>
      </c>
      <c r="B118" s="49">
        <v>931000</v>
      </c>
      <c r="C118" s="50" t="s">
        <v>196</v>
      </c>
      <c r="D118" s="51">
        <v>76</v>
      </c>
      <c r="E118" s="53">
        <f t="shared" ref="E118:N118" si="79">E365</f>
        <v>837930</v>
      </c>
      <c r="F118" s="53">
        <f t="shared" si="79"/>
        <v>0</v>
      </c>
      <c r="G118" s="53">
        <f t="shared" si="79"/>
        <v>807930</v>
      </c>
      <c r="H118" s="53">
        <f t="shared" si="79"/>
        <v>0</v>
      </c>
      <c r="I118" s="52">
        <f t="shared" si="79"/>
        <v>195155.95</v>
      </c>
      <c r="J118" s="52">
        <f t="shared" si="79"/>
        <v>0</v>
      </c>
      <c r="K118" s="53">
        <f t="shared" si="79"/>
        <v>756000</v>
      </c>
      <c r="L118" s="53">
        <f t="shared" si="79"/>
        <v>0</v>
      </c>
      <c r="M118" s="53">
        <f t="shared" si="79"/>
        <v>-81930</v>
      </c>
      <c r="N118" s="53">
        <f t="shared" si="79"/>
        <v>0</v>
      </c>
      <c r="O118" s="52">
        <f t="shared" si="61"/>
        <v>23.290245008532935</v>
      </c>
      <c r="P118" s="52"/>
      <c r="Q118" s="52">
        <f t="shared" si="62"/>
        <v>90.222333607819266</v>
      </c>
      <c r="R118" s="52"/>
    </row>
    <row r="119" spans="1:18" s="8" customFormat="1" x14ac:dyDescent="0.25">
      <c r="A119" s="3">
        <v>77</v>
      </c>
      <c r="B119" s="49">
        <v>938000</v>
      </c>
      <c r="C119" s="50" t="s">
        <v>197</v>
      </c>
      <c r="D119" s="51">
        <v>77</v>
      </c>
      <c r="E119" s="53">
        <f t="shared" ref="E119:N119" si="80">E370</f>
        <v>773384</v>
      </c>
      <c r="F119" s="53">
        <f t="shared" si="80"/>
        <v>0</v>
      </c>
      <c r="G119" s="53">
        <f t="shared" si="80"/>
        <v>620384</v>
      </c>
      <c r="H119" s="53">
        <f t="shared" si="80"/>
        <v>0</v>
      </c>
      <c r="I119" s="52">
        <f t="shared" si="80"/>
        <v>469335.15</v>
      </c>
      <c r="J119" s="52">
        <f t="shared" si="80"/>
        <v>0</v>
      </c>
      <c r="K119" s="53">
        <f t="shared" si="80"/>
        <v>720193</v>
      </c>
      <c r="L119" s="53">
        <f t="shared" si="80"/>
        <v>0</v>
      </c>
      <c r="M119" s="53">
        <f t="shared" si="80"/>
        <v>-53191</v>
      </c>
      <c r="N119" s="53">
        <f t="shared" si="80"/>
        <v>0</v>
      </c>
      <c r="O119" s="52">
        <f t="shared" si="61"/>
        <v>60.685914112523662</v>
      </c>
      <c r="P119" s="52"/>
      <c r="Q119" s="52">
        <f t="shared" si="62"/>
        <v>93.122304055941157</v>
      </c>
      <c r="R119" s="52"/>
    </row>
    <row r="120" spans="1:18" s="7" customFormat="1" x14ac:dyDescent="0.25">
      <c r="A120" s="3">
        <v>78</v>
      </c>
      <c r="B120" s="46">
        <v>630000</v>
      </c>
      <c r="C120" s="46" t="s">
        <v>198</v>
      </c>
      <c r="D120" s="45" t="s">
        <v>25</v>
      </c>
      <c r="E120" s="48">
        <f t="shared" ref="E120:N120" si="81">E121+E122</f>
        <v>3033388</v>
      </c>
      <c r="F120" s="48">
        <f t="shared" si="81"/>
        <v>0</v>
      </c>
      <c r="G120" s="48">
        <f t="shared" si="81"/>
        <v>2335606</v>
      </c>
      <c r="H120" s="48">
        <f t="shared" si="81"/>
        <v>0</v>
      </c>
      <c r="I120" s="47">
        <f t="shared" si="81"/>
        <v>1814538.9400000002</v>
      </c>
      <c r="J120" s="47">
        <f t="shared" si="81"/>
        <v>0</v>
      </c>
      <c r="K120" s="48">
        <f t="shared" si="81"/>
        <v>1437013</v>
      </c>
      <c r="L120" s="48">
        <f t="shared" si="81"/>
        <v>0</v>
      </c>
      <c r="M120" s="48">
        <f t="shared" si="81"/>
        <v>-1596375</v>
      </c>
      <c r="N120" s="48">
        <f t="shared" si="81"/>
        <v>0</v>
      </c>
      <c r="O120" s="47">
        <f t="shared" si="61"/>
        <v>59.818887000278245</v>
      </c>
      <c r="P120" s="47"/>
      <c r="Q120" s="47">
        <f t="shared" si="62"/>
        <v>47.373201186264339</v>
      </c>
      <c r="R120" s="47"/>
    </row>
    <row r="121" spans="1:18" s="8" customFormat="1" x14ac:dyDescent="0.25">
      <c r="A121" s="3">
        <v>79</v>
      </c>
      <c r="B121" s="49">
        <v>631000</v>
      </c>
      <c r="C121" s="50" t="s">
        <v>199</v>
      </c>
      <c r="D121" s="51">
        <v>79</v>
      </c>
      <c r="E121" s="53">
        <f t="shared" ref="E121:N121" si="82">E374</f>
        <v>2325065</v>
      </c>
      <c r="F121" s="53">
        <f t="shared" si="82"/>
        <v>0</v>
      </c>
      <c r="G121" s="53">
        <f t="shared" si="82"/>
        <v>1784783</v>
      </c>
      <c r="H121" s="53">
        <f t="shared" si="82"/>
        <v>0</v>
      </c>
      <c r="I121" s="52">
        <f t="shared" si="82"/>
        <v>1380287.3800000001</v>
      </c>
      <c r="J121" s="52">
        <f t="shared" si="82"/>
        <v>0</v>
      </c>
      <c r="K121" s="53">
        <f t="shared" si="82"/>
        <v>638813</v>
      </c>
      <c r="L121" s="53">
        <f t="shared" si="82"/>
        <v>0</v>
      </c>
      <c r="M121" s="53">
        <f t="shared" si="82"/>
        <v>-1686252</v>
      </c>
      <c r="N121" s="53">
        <f t="shared" si="82"/>
        <v>0</v>
      </c>
      <c r="O121" s="52">
        <f t="shared" si="61"/>
        <v>59.365539458036665</v>
      </c>
      <c r="P121" s="52"/>
      <c r="Q121" s="52">
        <f t="shared" si="62"/>
        <v>27.475059837036813</v>
      </c>
      <c r="R121" s="52"/>
    </row>
    <row r="122" spans="1:18" s="8" customFormat="1" x14ac:dyDescent="0.25">
      <c r="A122" s="3">
        <v>80</v>
      </c>
      <c r="B122" s="49">
        <v>638000</v>
      </c>
      <c r="C122" s="50" t="s">
        <v>200</v>
      </c>
      <c r="D122" s="51">
        <v>80</v>
      </c>
      <c r="E122" s="53">
        <f t="shared" ref="E122:N122" si="83">E379</f>
        <v>708323</v>
      </c>
      <c r="F122" s="53">
        <f t="shared" si="83"/>
        <v>0</v>
      </c>
      <c r="G122" s="53">
        <f t="shared" si="83"/>
        <v>550823</v>
      </c>
      <c r="H122" s="53">
        <f t="shared" si="83"/>
        <v>0</v>
      </c>
      <c r="I122" s="52">
        <f t="shared" si="83"/>
        <v>434251.56</v>
      </c>
      <c r="J122" s="52">
        <f t="shared" si="83"/>
        <v>0</v>
      </c>
      <c r="K122" s="53">
        <f t="shared" si="83"/>
        <v>798200</v>
      </c>
      <c r="L122" s="53">
        <f t="shared" si="83"/>
        <v>0</v>
      </c>
      <c r="M122" s="53">
        <f t="shared" si="83"/>
        <v>89877</v>
      </c>
      <c r="N122" s="53">
        <f t="shared" si="83"/>
        <v>0</v>
      </c>
      <c r="O122" s="52">
        <f t="shared" si="61"/>
        <v>61.306996949131964</v>
      </c>
      <c r="P122" s="52"/>
      <c r="Q122" s="52">
        <f t="shared" si="62"/>
        <v>112.68870275284016</v>
      </c>
      <c r="R122" s="52"/>
    </row>
    <row r="123" spans="1:18" s="4" customFormat="1" x14ac:dyDescent="0.25">
      <c r="A123" s="3">
        <v>81</v>
      </c>
      <c r="B123" s="46" t="s">
        <v>26</v>
      </c>
      <c r="C123" s="46" t="s">
        <v>201</v>
      </c>
      <c r="D123" s="45">
        <v>81</v>
      </c>
      <c r="E123" s="48">
        <v>7229878</v>
      </c>
      <c r="F123" s="48">
        <v>0</v>
      </c>
      <c r="G123" s="48">
        <v>7857066</v>
      </c>
      <c r="H123" s="48">
        <v>0</v>
      </c>
      <c r="I123" s="47">
        <v>0</v>
      </c>
      <c r="J123" s="47">
        <v>0</v>
      </c>
      <c r="K123" s="58">
        <v>10112571</v>
      </c>
      <c r="L123" s="48">
        <v>0</v>
      </c>
      <c r="M123" s="48">
        <f>M382</f>
        <v>2882693</v>
      </c>
      <c r="N123" s="48"/>
      <c r="O123" s="47">
        <f t="shared" si="61"/>
        <v>0</v>
      </c>
      <c r="P123" s="47"/>
      <c r="Q123" s="47">
        <f t="shared" si="62"/>
        <v>139.87194528040445</v>
      </c>
      <c r="R123" s="47"/>
    </row>
    <row r="124" spans="1:18" s="4" customFormat="1" x14ac:dyDescent="0.25">
      <c r="A124" s="3"/>
      <c r="B124" s="62"/>
      <c r="C124" s="63"/>
      <c r="D124" s="64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187"/>
      <c r="P124" s="187"/>
      <c r="Q124" s="187"/>
      <c r="R124" s="187"/>
    </row>
    <row r="125" spans="1:18" s="4" customFormat="1" x14ac:dyDescent="0.25">
      <c r="A125" s="3">
        <v>82</v>
      </c>
      <c r="B125" s="45"/>
      <c r="C125" s="46" t="s">
        <v>202</v>
      </c>
      <c r="D125" s="45" t="s">
        <v>27</v>
      </c>
      <c r="E125" s="48">
        <f t="shared" ref="E125:N125" si="84">E99+E101</f>
        <v>0</v>
      </c>
      <c r="F125" s="48">
        <f t="shared" si="84"/>
        <v>0</v>
      </c>
      <c r="G125" s="48">
        <f t="shared" si="84"/>
        <v>0</v>
      </c>
      <c r="H125" s="48">
        <f t="shared" si="84"/>
        <v>0</v>
      </c>
      <c r="I125" s="47">
        <f t="shared" si="84"/>
        <v>11673801.280000009</v>
      </c>
      <c r="J125" s="47">
        <f t="shared" si="84"/>
        <v>7888.3300000000054</v>
      </c>
      <c r="K125" s="48">
        <f t="shared" si="84"/>
        <v>0</v>
      </c>
      <c r="L125" s="48">
        <f t="shared" si="84"/>
        <v>0</v>
      </c>
      <c r="M125" s="48">
        <f t="shared" si="84"/>
        <v>0</v>
      </c>
      <c r="N125" s="48">
        <f t="shared" si="84"/>
        <v>0</v>
      </c>
      <c r="O125" s="47"/>
      <c r="P125" s="47"/>
      <c r="Q125" s="47"/>
      <c r="R125" s="47"/>
    </row>
    <row r="126" spans="1:18" ht="54.75" customHeight="1" x14ac:dyDescent="0.25">
      <c r="A126" s="3"/>
      <c r="B126" s="66"/>
      <c r="C126" s="67"/>
      <c r="D126" s="68"/>
    </row>
    <row r="127" spans="1:18" ht="124.5" customHeight="1" x14ac:dyDescent="0.25">
      <c r="A127" s="3"/>
      <c r="B127" s="66"/>
      <c r="C127" s="67"/>
      <c r="D127" s="68"/>
    </row>
    <row r="128" spans="1:18" s="10" customFormat="1" ht="33" customHeight="1" x14ac:dyDescent="0.3">
      <c r="A128" s="9"/>
      <c r="B128" s="199" t="s">
        <v>418</v>
      </c>
      <c r="C128" s="199"/>
      <c r="D128" s="199"/>
      <c r="E128" s="199"/>
      <c r="F128" s="199"/>
      <c r="G128" s="199"/>
      <c r="H128" s="199"/>
      <c r="I128" s="199"/>
      <c r="J128" s="199"/>
      <c r="K128" s="199"/>
      <c r="L128" s="199"/>
      <c r="M128" s="199"/>
      <c r="N128" s="199"/>
      <c r="O128" s="199"/>
      <c r="P128" s="199"/>
      <c r="Q128" s="199"/>
      <c r="R128" s="199"/>
    </row>
    <row r="129" spans="1:19" s="10" customFormat="1" ht="21.75" customHeight="1" x14ac:dyDescent="0.3">
      <c r="A129" s="9"/>
      <c r="B129" s="70"/>
      <c r="C129" s="70"/>
      <c r="D129" s="71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</row>
    <row r="130" spans="1:19" s="10" customFormat="1" ht="71.25" customHeight="1" x14ac:dyDescent="0.3">
      <c r="A130" s="9"/>
      <c r="B130" s="42" t="s">
        <v>122</v>
      </c>
      <c r="C130" s="42" t="s">
        <v>123</v>
      </c>
      <c r="D130" s="42" t="s">
        <v>124</v>
      </c>
      <c r="E130" s="42" t="s">
        <v>405</v>
      </c>
      <c r="F130" s="42" t="s">
        <v>406</v>
      </c>
      <c r="G130" s="184" t="s">
        <v>403</v>
      </c>
      <c r="H130" s="184" t="s">
        <v>404</v>
      </c>
      <c r="I130" s="42" t="s">
        <v>411</v>
      </c>
      <c r="J130" s="42" t="s">
        <v>412</v>
      </c>
      <c r="K130" s="42" t="s">
        <v>409</v>
      </c>
      <c r="L130" s="42" t="s">
        <v>410</v>
      </c>
      <c r="M130" s="42" t="s">
        <v>422</v>
      </c>
      <c r="N130" s="42" t="s">
        <v>423</v>
      </c>
      <c r="O130" s="42" t="s">
        <v>407</v>
      </c>
      <c r="P130" s="42" t="s">
        <v>408</v>
      </c>
      <c r="Q130" s="42" t="s">
        <v>424</v>
      </c>
      <c r="R130" s="42" t="s">
        <v>425</v>
      </c>
      <c r="S130" s="223" t="s">
        <v>426</v>
      </c>
    </row>
    <row r="131" spans="1:19" s="10" customFormat="1" x14ac:dyDescent="0.3">
      <c r="A131" s="9"/>
      <c r="B131" s="43">
        <v>1</v>
      </c>
      <c r="C131" s="44">
        <v>2</v>
      </c>
      <c r="D131" s="43">
        <v>3</v>
      </c>
      <c r="E131" s="44">
        <v>3</v>
      </c>
      <c r="F131" s="44">
        <v>4</v>
      </c>
      <c r="G131" s="44">
        <v>5</v>
      </c>
      <c r="H131" s="44">
        <v>6</v>
      </c>
      <c r="I131" s="44">
        <v>5</v>
      </c>
      <c r="J131" s="44">
        <v>6</v>
      </c>
      <c r="K131" s="44">
        <v>4</v>
      </c>
      <c r="L131" s="44">
        <v>5</v>
      </c>
      <c r="M131" s="44">
        <v>7</v>
      </c>
      <c r="N131" s="44">
        <v>8</v>
      </c>
      <c r="O131" s="44">
        <v>11</v>
      </c>
      <c r="P131" s="44">
        <v>12</v>
      </c>
      <c r="Q131" s="44">
        <v>9</v>
      </c>
      <c r="R131" s="44">
        <v>10</v>
      </c>
    </row>
    <row r="132" spans="1:19" s="12" customFormat="1" x14ac:dyDescent="0.3">
      <c r="A132" s="11">
        <v>83</v>
      </c>
      <c r="B132" s="204" t="s">
        <v>203</v>
      </c>
      <c r="C132" s="205"/>
      <c r="D132" s="56" t="s">
        <v>28</v>
      </c>
      <c r="E132" s="72">
        <f t="shared" ref="E132:N132" si="85">E133+E157+E178+E182</f>
        <v>67535374</v>
      </c>
      <c r="F132" s="72">
        <f t="shared" si="85"/>
        <v>104599</v>
      </c>
      <c r="G132" s="72">
        <f t="shared" si="85"/>
        <v>51334718</v>
      </c>
      <c r="H132" s="72">
        <f t="shared" si="85"/>
        <v>97000</v>
      </c>
      <c r="I132" s="163">
        <f t="shared" si="85"/>
        <v>52878193.20000001</v>
      </c>
      <c r="J132" s="163">
        <f t="shared" si="85"/>
        <v>59189.83</v>
      </c>
      <c r="K132" s="72">
        <f t="shared" si="85"/>
        <v>61592057</v>
      </c>
      <c r="L132" s="72">
        <f t="shared" si="85"/>
        <v>67858</v>
      </c>
      <c r="M132" s="72">
        <f t="shared" si="85"/>
        <v>-5943317</v>
      </c>
      <c r="N132" s="72">
        <f t="shared" si="85"/>
        <v>-36741</v>
      </c>
      <c r="O132" s="47">
        <f t="shared" ref="O132:P187" si="86">I132/E132*100</f>
        <v>78.297031715556969</v>
      </c>
      <c r="P132" s="47">
        <f t="shared" si="86"/>
        <v>56.587376552357092</v>
      </c>
      <c r="Q132" s="47">
        <f t="shared" ref="Q132:R188" si="87">K132/E132*100</f>
        <v>91.199697805775088</v>
      </c>
      <c r="R132" s="47">
        <f t="shared" si="87"/>
        <v>64.874425185709228</v>
      </c>
    </row>
    <row r="133" spans="1:19" s="12" customFormat="1" ht="30" x14ac:dyDescent="0.3">
      <c r="A133" s="11">
        <v>84</v>
      </c>
      <c r="B133" s="54">
        <v>710000</v>
      </c>
      <c r="C133" s="55" t="s">
        <v>204</v>
      </c>
      <c r="D133" s="56" t="s">
        <v>29</v>
      </c>
      <c r="E133" s="72">
        <f t="shared" ref="E133:N133" si="88">E134+E138+E140+E142+E147+E151+E153+E155</f>
        <v>37251475</v>
      </c>
      <c r="F133" s="72">
        <f t="shared" si="88"/>
        <v>0</v>
      </c>
      <c r="G133" s="72">
        <f t="shared" si="88"/>
        <v>31911804</v>
      </c>
      <c r="H133" s="72">
        <f t="shared" si="88"/>
        <v>0</v>
      </c>
      <c r="I133" s="163">
        <f t="shared" si="88"/>
        <v>28111511.25</v>
      </c>
      <c r="J133" s="163">
        <f t="shared" si="88"/>
        <v>0</v>
      </c>
      <c r="K133" s="72">
        <f t="shared" si="88"/>
        <v>38163270</v>
      </c>
      <c r="L133" s="72">
        <f t="shared" si="88"/>
        <v>0</v>
      </c>
      <c r="M133" s="72">
        <f t="shared" si="88"/>
        <v>911795</v>
      </c>
      <c r="N133" s="72">
        <f t="shared" si="88"/>
        <v>0</v>
      </c>
      <c r="O133" s="47">
        <f t="shared" si="86"/>
        <v>75.464156117308107</v>
      </c>
      <c r="P133" s="47"/>
      <c r="Q133" s="47">
        <f t="shared" si="87"/>
        <v>102.44767489072579</v>
      </c>
      <c r="R133" s="47"/>
    </row>
    <row r="134" spans="1:19" s="12" customFormat="1" ht="30" x14ac:dyDescent="0.3">
      <c r="A134" s="11">
        <v>85</v>
      </c>
      <c r="B134" s="73">
        <v>711000</v>
      </c>
      <c r="C134" s="73" t="s">
        <v>127</v>
      </c>
      <c r="D134" s="74" t="s">
        <v>30</v>
      </c>
      <c r="E134" s="75">
        <f t="shared" ref="E134:N134" si="89">E135+E136+E137</f>
        <v>250</v>
      </c>
      <c r="F134" s="75">
        <f t="shared" si="89"/>
        <v>0</v>
      </c>
      <c r="G134" s="75">
        <f t="shared" si="89"/>
        <v>250</v>
      </c>
      <c r="H134" s="75">
        <f t="shared" si="89"/>
        <v>0</v>
      </c>
      <c r="I134" s="164">
        <f t="shared" si="89"/>
        <v>63.4</v>
      </c>
      <c r="J134" s="164">
        <f t="shared" si="89"/>
        <v>0</v>
      </c>
      <c r="K134" s="75">
        <f t="shared" si="89"/>
        <v>250</v>
      </c>
      <c r="L134" s="75">
        <f t="shared" si="89"/>
        <v>0</v>
      </c>
      <c r="M134" s="75">
        <f t="shared" si="89"/>
        <v>0</v>
      </c>
      <c r="N134" s="75">
        <f t="shared" si="89"/>
        <v>0</v>
      </c>
      <c r="O134" s="47">
        <f t="shared" si="86"/>
        <v>25.36</v>
      </c>
      <c r="P134" s="47"/>
      <c r="Q134" s="47">
        <f t="shared" si="87"/>
        <v>100</v>
      </c>
      <c r="R134" s="47"/>
    </row>
    <row r="135" spans="1:19" s="12" customFormat="1" x14ac:dyDescent="0.3">
      <c r="A135" s="11">
        <v>86</v>
      </c>
      <c r="B135" s="76">
        <v>711100</v>
      </c>
      <c r="C135" s="77" t="s">
        <v>205</v>
      </c>
      <c r="D135" s="78">
        <v>86</v>
      </c>
      <c r="E135" s="79">
        <v>250</v>
      </c>
      <c r="F135" s="79">
        <v>0</v>
      </c>
      <c r="G135" s="79">
        <v>250</v>
      </c>
      <c r="H135" s="79">
        <v>0</v>
      </c>
      <c r="I135" s="165">
        <v>63.4</v>
      </c>
      <c r="J135" s="165">
        <v>0</v>
      </c>
      <c r="K135" s="79">
        <v>250</v>
      </c>
      <c r="L135" s="79">
        <v>0</v>
      </c>
      <c r="M135" s="80">
        <f>K135-E135</f>
        <v>0</v>
      </c>
      <c r="N135" s="80">
        <f>L135-F135</f>
        <v>0</v>
      </c>
      <c r="O135" s="52">
        <f t="shared" si="86"/>
        <v>25.36</v>
      </c>
      <c r="P135" s="52"/>
      <c r="Q135" s="52">
        <f t="shared" si="87"/>
        <v>100</v>
      </c>
      <c r="R135" s="52"/>
    </row>
    <row r="136" spans="1:19" s="12" customFormat="1" x14ac:dyDescent="0.3">
      <c r="A136" s="11">
        <v>87</v>
      </c>
      <c r="B136" s="76">
        <v>711200</v>
      </c>
      <c r="C136" s="60" t="s">
        <v>206</v>
      </c>
      <c r="D136" s="78">
        <v>87</v>
      </c>
      <c r="E136" s="79">
        <v>0</v>
      </c>
      <c r="F136" s="79">
        <v>0</v>
      </c>
      <c r="G136" s="79">
        <v>0</v>
      </c>
      <c r="H136" s="79">
        <v>0</v>
      </c>
      <c r="I136" s="165">
        <v>0</v>
      </c>
      <c r="J136" s="165">
        <v>0</v>
      </c>
      <c r="K136" s="79">
        <v>0</v>
      </c>
      <c r="L136" s="79">
        <v>0</v>
      </c>
      <c r="M136" s="80">
        <f t="shared" ref="M136:N137" si="90">K136-E136</f>
        <v>0</v>
      </c>
      <c r="N136" s="80">
        <f t="shared" si="90"/>
        <v>0</v>
      </c>
      <c r="O136" s="52"/>
      <c r="P136" s="52"/>
      <c r="Q136" s="52"/>
      <c r="R136" s="52"/>
    </row>
    <row r="137" spans="1:19" s="12" customFormat="1" ht="30" x14ac:dyDescent="0.3">
      <c r="A137" s="11">
        <v>88</v>
      </c>
      <c r="B137" s="76">
        <v>711300</v>
      </c>
      <c r="C137" s="60" t="s">
        <v>207</v>
      </c>
      <c r="D137" s="78">
        <v>88</v>
      </c>
      <c r="E137" s="79">
        <v>0</v>
      </c>
      <c r="F137" s="79">
        <v>0</v>
      </c>
      <c r="G137" s="79">
        <v>0</v>
      </c>
      <c r="H137" s="79">
        <v>0</v>
      </c>
      <c r="I137" s="165">
        <v>0</v>
      </c>
      <c r="J137" s="165">
        <v>0</v>
      </c>
      <c r="K137" s="79">
        <v>0</v>
      </c>
      <c r="L137" s="79">
        <v>0</v>
      </c>
      <c r="M137" s="80">
        <f t="shared" si="90"/>
        <v>0</v>
      </c>
      <c r="N137" s="80">
        <f t="shared" si="90"/>
        <v>0</v>
      </c>
      <c r="O137" s="52"/>
      <c r="P137" s="52"/>
      <c r="Q137" s="52"/>
      <c r="R137" s="52"/>
    </row>
    <row r="138" spans="1:19" s="12" customFormat="1" x14ac:dyDescent="0.3">
      <c r="A138" s="11">
        <v>89</v>
      </c>
      <c r="B138" s="73">
        <v>712000</v>
      </c>
      <c r="C138" s="73" t="s">
        <v>128</v>
      </c>
      <c r="D138" s="74" t="s">
        <v>31</v>
      </c>
      <c r="E138" s="75">
        <f t="shared" ref="E138:N138" si="91">E139</f>
        <v>0</v>
      </c>
      <c r="F138" s="75">
        <f t="shared" si="91"/>
        <v>0</v>
      </c>
      <c r="G138" s="75">
        <f t="shared" si="91"/>
        <v>0</v>
      </c>
      <c r="H138" s="75">
        <f t="shared" si="91"/>
        <v>0</v>
      </c>
      <c r="I138" s="164">
        <f t="shared" si="91"/>
        <v>0</v>
      </c>
      <c r="J138" s="164">
        <f t="shared" si="91"/>
        <v>0</v>
      </c>
      <c r="K138" s="75">
        <f t="shared" si="91"/>
        <v>0</v>
      </c>
      <c r="L138" s="75">
        <f t="shared" si="91"/>
        <v>0</v>
      </c>
      <c r="M138" s="75">
        <f t="shared" si="91"/>
        <v>0</v>
      </c>
      <c r="N138" s="75">
        <f t="shared" si="91"/>
        <v>0</v>
      </c>
      <c r="O138" s="47"/>
      <c r="P138" s="47"/>
      <c r="Q138" s="47"/>
      <c r="R138" s="47"/>
    </row>
    <row r="139" spans="1:19" s="12" customFormat="1" x14ac:dyDescent="0.3">
      <c r="A139" s="11">
        <v>90</v>
      </c>
      <c r="B139" s="76">
        <v>712100</v>
      </c>
      <c r="C139" s="60" t="s">
        <v>128</v>
      </c>
      <c r="D139" s="81">
        <v>90</v>
      </c>
      <c r="E139" s="79">
        <v>0</v>
      </c>
      <c r="F139" s="79">
        <v>0</v>
      </c>
      <c r="G139" s="79">
        <v>0</v>
      </c>
      <c r="H139" s="79">
        <v>0</v>
      </c>
      <c r="I139" s="165">
        <v>0</v>
      </c>
      <c r="J139" s="165">
        <v>0</v>
      </c>
      <c r="K139" s="79">
        <v>0</v>
      </c>
      <c r="L139" s="79">
        <v>0</v>
      </c>
      <c r="M139" s="80">
        <f>K139-E139</f>
        <v>0</v>
      </c>
      <c r="N139" s="80">
        <f>L139-F139</f>
        <v>0</v>
      </c>
      <c r="O139" s="52"/>
      <c r="P139" s="52"/>
      <c r="Q139" s="52"/>
      <c r="R139" s="52"/>
    </row>
    <row r="140" spans="1:19" s="12" customFormat="1" ht="30" x14ac:dyDescent="0.3">
      <c r="A140" s="11">
        <v>91</v>
      </c>
      <c r="B140" s="73">
        <v>713000</v>
      </c>
      <c r="C140" s="73" t="s">
        <v>208</v>
      </c>
      <c r="D140" s="74" t="s">
        <v>32</v>
      </c>
      <c r="E140" s="75">
        <f t="shared" ref="E140:N140" si="92">E141</f>
        <v>2661100</v>
      </c>
      <c r="F140" s="75">
        <f t="shared" si="92"/>
        <v>0</v>
      </c>
      <c r="G140" s="75">
        <f t="shared" si="92"/>
        <v>2340100</v>
      </c>
      <c r="H140" s="75">
        <f t="shared" si="92"/>
        <v>0</v>
      </c>
      <c r="I140" s="164">
        <f t="shared" si="92"/>
        <v>2024351.62</v>
      </c>
      <c r="J140" s="164">
        <f t="shared" si="92"/>
        <v>0</v>
      </c>
      <c r="K140" s="75">
        <f t="shared" si="92"/>
        <v>2953100</v>
      </c>
      <c r="L140" s="75">
        <f t="shared" si="92"/>
        <v>0</v>
      </c>
      <c r="M140" s="75">
        <f t="shared" si="92"/>
        <v>292000</v>
      </c>
      <c r="N140" s="75">
        <f t="shared" si="92"/>
        <v>0</v>
      </c>
      <c r="O140" s="47">
        <f t="shared" si="86"/>
        <v>76.071986020818457</v>
      </c>
      <c r="P140" s="47"/>
      <c r="Q140" s="47">
        <f t="shared" si="87"/>
        <v>110.97290594115215</v>
      </c>
      <c r="R140" s="47"/>
    </row>
    <row r="141" spans="1:19" s="12" customFormat="1" ht="30" x14ac:dyDescent="0.3">
      <c r="A141" s="11">
        <v>92</v>
      </c>
      <c r="B141" s="76">
        <v>713100</v>
      </c>
      <c r="C141" s="60" t="s">
        <v>208</v>
      </c>
      <c r="D141" s="78">
        <v>92</v>
      </c>
      <c r="E141" s="79">
        <v>2661100</v>
      </c>
      <c r="F141" s="79">
        <v>0</v>
      </c>
      <c r="G141" s="79">
        <v>2340100</v>
      </c>
      <c r="H141" s="79">
        <v>0</v>
      </c>
      <c r="I141" s="165">
        <v>2024351.62</v>
      </c>
      <c r="J141" s="165">
        <v>0</v>
      </c>
      <c r="K141" s="79">
        <v>2953100</v>
      </c>
      <c r="L141" s="79">
        <v>0</v>
      </c>
      <c r="M141" s="80">
        <f>K141-E141</f>
        <v>292000</v>
      </c>
      <c r="N141" s="80">
        <f>L141-F141</f>
        <v>0</v>
      </c>
      <c r="O141" s="52">
        <f t="shared" si="86"/>
        <v>76.071986020818457</v>
      </c>
      <c r="P141" s="52"/>
      <c r="Q141" s="52">
        <f t="shared" si="87"/>
        <v>110.97290594115215</v>
      </c>
      <c r="R141" s="52"/>
    </row>
    <row r="142" spans="1:19" s="12" customFormat="1" x14ac:dyDescent="0.3">
      <c r="A142" s="11">
        <v>93</v>
      </c>
      <c r="B142" s="82" t="s">
        <v>33</v>
      </c>
      <c r="C142" s="83" t="s">
        <v>130</v>
      </c>
      <c r="D142" s="84" t="s">
        <v>34</v>
      </c>
      <c r="E142" s="75">
        <f t="shared" ref="E142:N142" si="93">E143+E144+E145+E146</f>
        <v>2256765</v>
      </c>
      <c r="F142" s="75">
        <f t="shared" si="93"/>
        <v>0</v>
      </c>
      <c r="G142" s="75">
        <f t="shared" si="93"/>
        <v>1938094</v>
      </c>
      <c r="H142" s="75">
        <f t="shared" si="93"/>
        <v>0</v>
      </c>
      <c r="I142" s="164">
        <f t="shared" si="93"/>
        <v>1644974.01</v>
      </c>
      <c r="J142" s="164">
        <f t="shared" si="93"/>
        <v>0</v>
      </c>
      <c r="K142" s="75">
        <f t="shared" si="93"/>
        <v>2316560</v>
      </c>
      <c r="L142" s="75">
        <f t="shared" si="93"/>
        <v>0</v>
      </c>
      <c r="M142" s="75">
        <f t="shared" si="93"/>
        <v>59795</v>
      </c>
      <c r="N142" s="75">
        <f t="shared" si="93"/>
        <v>0</v>
      </c>
      <c r="O142" s="47">
        <f t="shared" si="86"/>
        <v>72.890797668343836</v>
      </c>
      <c r="P142" s="47"/>
      <c r="Q142" s="47">
        <f t="shared" si="87"/>
        <v>102.6495891242553</v>
      </c>
      <c r="R142" s="47"/>
    </row>
    <row r="143" spans="1:19" s="12" customFormat="1" x14ac:dyDescent="0.3">
      <c r="A143" s="11">
        <v>94</v>
      </c>
      <c r="B143" s="76">
        <v>714100</v>
      </c>
      <c r="C143" s="60" t="s">
        <v>130</v>
      </c>
      <c r="D143" s="78">
        <v>94</v>
      </c>
      <c r="E143" s="79">
        <v>2255065</v>
      </c>
      <c r="F143" s="79">
        <v>0</v>
      </c>
      <c r="G143" s="79">
        <v>1938094</v>
      </c>
      <c r="H143" s="79">
        <v>0</v>
      </c>
      <c r="I143" s="165">
        <v>1643337.92</v>
      </c>
      <c r="J143" s="165">
        <v>0</v>
      </c>
      <c r="K143" s="79">
        <v>2314860</v>
      </c>
      <c r="L143" s="79">
        <v>0</v>
      </c>
      <c r="M143" s="80">
        <f t="shared" ref="M143:N146" si="94">K143-E143</f>
        <v>59795</v>
      </c>
      <c r="N143" s="80">
        <f t="shared" si="94"/>
        <v>0</v>
      </c>
      <c r="O143" s="52">
        <f t="shared" si="86"/>
        <v>72.873195229405795</v>
      </c>
      <c r="P143" s="52"/>
      <c r="Q143" s="52">
        <f t="shared" si="87"/>
        <v>102.65158653963411</v>
      </c>
      <c r="R143" s="52"/>
    </row>
    <row r="144" spans="1:19" s="12" customFormat="1" x14ac:dyDescent="0.3">
      <c r="A144" s="11">
        <v>95</v>
      </c>
      <c r="B144" s="76">
        <v>714200</v>
      </c>
      <c r="C144" s="60" t="s">
        <v>209</v>
      </c>
      <c r="D144" s="78">
        <v>95</v>
      </c>
      <c r="E144" s="79">
        <v>100</v>
      </c>
      <c r="F144" s="79">
        <v>0</v>
      </c>
      <c r="G144" s="79">
        <v>0</v>
      </c>
      <c r="H144" s="79">
        <v>0</v>
      </c>
      <c r="I144" s="165">
        <v>46.31</v>
      </c>
      <c r="J144" s="165">
        <v>0</v>
      </c>
      <c r="K144" s="79">
        <v>100</v>
      </c>
      <c r="L144" s="79">
        <v>0</v>
      </c>
      <c r="M144" s="80">
        <f t="shared" si="94"/>
        <v>0</v>
      </c>
      <c r="N144" s="80">
        <f t="shared" si="94"/>
        <v>0</v>
      </c>
      <c r="O144" s="52"/>
      <c r="P144" s="52"/>
      <c r="Q144" s="52">
        <f t="shared" si="87"/>
        <v>100</v>
      </c>
      <c r="R144" s="52"/>
    </row>
    <row r="145" spans="1:18" s="12" customFormat="1" ht="30" x14ac:dyDescent="0.3">
      <c r="A145" s="11">
        <v>96</v>
      </c>
      <c r="B145" s="76">
        <v>714300</v>
      </c>
      <c r="C145" s="60" t="s">
        <v>210</v>
      </c>
      <c r="D145" s="78">
        <v>96</v>
      </c>
      <c r="E145" s="79">
        <v>1600</v>
      </c>
      <c r="F145" s="79">
        <v>0</v>
      </c>
      <c r="G145" s="79">
        <v>0</v>
      </c>
      <c r="H145" s="79">
        <v>0</v>
      </c>
      <c r="I145" s="165">
        <v>1589.78</v>
      </c>
      <c r="J145" s="165">
        <v>0</v>
      </c>
      <c r="K145" s="79">
        <v>1600</v>
      </c>
      <c r="L145" s="79">
        <v>0</v>
      </c>
      <c r="M145" s="80">
        <f t="shared" si="94"/>
        <v>0</v>
      </c>
      <c r="N145" s="80">
        <f t="shared" si="94"/>
        <v>0</v>
      </c>
      <c r="O145" s="52"/>
      <c r="P145" s="52"/>
      <c r="Q145" s="52">
        <f t="shared" si="87"/>
        <v>100</v>
      </c>
      <c r="R145" s="52"/>
    </row>
    <row r="146" spans="1:18" s="12" customFormat="1" x14ac:dyDescent="0.3">
      <c r="A146" s="11">
        <v>97</v>
      </c>
      <c r="B146" s="76">
        <v>714900</v>
      </c>
      <c r="C146" s="60" t="s">
        <v>211</v>
      </c>
      <c r="D146" s="78">
        <v>97</v>
      </c>
      <c r="E146" s="79">
        <v>0</v>
      </c>
      <c r="F146" s="79">
        <v>0</v>
      </c>
      <c r="G146" s="79">
        <v>0</v>
      </c>
      <c r="H146" s="79">
        <v>0</v>
      </c>
      <c r="I146" s="165">
        <v>0</v>
      </c>
      <c r="J146" s="165">
        <v>0</v>
      </c>
      <c r="K146" s="79">
        <v>0</v>
      </c>
      <c r="L146" s="79">
        <v>0</v>
      </c>
      <c r="M146" s="80">
        <f t="shared" si="94"/>
        <v>0</v>
      </c>
      <c r="N146" s="80">
        <f t="shared" si="94"/>
        <v>0</v>
      </c>
      <c r="O146" s="52"/>
      <c r="P146" s="52"/>
      <c r="Q146" s="52"/>
      <c r="R146" s="52"/>
    </row>
    <row r="147" spans="1:18" s="12" customFormat="1" ht="30" x14ac:dyDescent="0.3">
      <c r="A147" s="11">
        <v>98</v>
      </c>
      <c r="B147" s="82">
        <v>715000</v>
      </c>
      <c r="C147" s="73" t="s">
        <v>131</v>
      </c>
      <c r="D147" s="84" t="s">
        <v>35</v>
      </c>
      <c r="E147" s="75">
        <f t="shared" ref="E147:N147" si="95">E148+E149+E150</f>
        <v>73360</v>
      </c>
      <c r="F147" s="75">
        <f t="shared" si="95"/>
        <v>0</v>
      </c>
      <c r="G147" s="75">
        <f t="shared" si="95"/>
        <v>73360</v>
      </c>
      <c r="H147" s="75">
        <f t="shared" si="95"/>
        <v>0</v>
      </c>
      <c r="I147" s="164">
        <f t="shared" si="95"/>
        <v>11311.99</v>
      </c>
      <c r="J147" s="164">
        <f t="shared" si="95"/>
        <v>0</v>
      </c>
      <c r="K147" s="75">
        <f t="shared" si="95"/>
        <v>73360</v>
      </c>
      <c r="L147" s="75">
        <f t="shared" si="95"/>
        <v>0</v>
      </c>
      <c r="M147" s="75">
        <f t="shared" si="95"/>
        <v>0</v>
      </c>
      <c r="N147" s="75">
        <f t="shared" si="95"/>
        <v>0</v>
      </c>
      <c r="O147" s="47">
        <f t="shared" si="86"/>
        <v>15.419833696837513</v>
      </c>
      <c r="P147" s="47"/>
      <c r="Q147" s="47">
        <f t="shared" si="87"/>
        <v>100</v>
      </c>
      <c r="R147" s="47"/>
    </row>
    <row r="148" spans="1:18" s="12" customFormat="1" x14ac:dyDescent="0.3">
      <c r="A148" s="11">
        <v>99</v>
      </c>
      <c r="B148" s="76">
        <v>715100</v>
      </c>
      <c r="C148" s="60" t="s">
        <v>212</v>
      </c>
      <c r="D148" s="78">
        <v>99</v>
      </c>
      <c r="E148" s="79">
        <v>20360</v>
      </c>
      <c r="F148" s="79">
        <v>0</v>
      </c>
      <c r="G148" s="79">
        <v>20360</v>
      </c>
      <c r="H148" s="79">
        <v>0</v>
      </c>
      <c r="I148" s="165">
        <v>6809.05</v>
      </c>
      <c r="J148" s="165">
        <v>0</v>
      </c>
      <c r="K148" s="79">
        <v>20360</v>
      </c>
      <c r="L148" s="79">
        <v>0</v>
      </c>
      <c r="M148" s="80">
        <f t="shared" ref="M148:N150" si="96">K148-E148</f>
        <v>0</v>
      </c>
      <c r="N148" s="80">
        <f t="shared" si="96"/>
        <v>0</v>
      </c>
      <c r="O148" s="52">
        <f t="shared" si="86"/>
        <v>33.443271119842834</v>
      </c>
      <c r="P148" s="52"/>
      <c r="Q148" s="52">
        <f t="shared" si="87"/>
        <v>100</v>
      </c>
      <c r="R148" s="52"/>
    </row>
    <row r="149" spans="1:18" s="12" customFormat="1" x14ac:dyDescent="0.3">
      <c r="A149" s="11">
        <v>100</v>
      </c>
      <c r="B149" s="76">
        <v>715200</v>
      </c>
      <c r="C149" s="60" t="s">
        <v>213</v>
      </c>
      <c r="D149" s="78">
        <v>100</v>
      </c>
      <c r="E149" s="79">
        <v>15500</v>
      </c>
      <c r="F149" s="79">
        <v>0</v>
      </c>
      <c r="G149" s="79">
        <v>15500</v>
      </c>
      <c r="H149" s="79">
        <v>0</v>
      </c>
      <c r="I149" s="165">
        <v>4502.9399999999996</v>
      </c>
      <c r="J149" s="165">
        <v>0</v>
      </c>
      <c r="K149" s="79">
        <v>15500</v>
      </c>
      <c r="L149" s="79">
        <v>0</v>
      </c>
      <c r="M149" s="80">
        <f t="shared" si="96"/>
        <v>0</v>
      </c>
      <c r="N149" s="80">
        <f t="shared" si="96"/>
        <v>0</v>
      </c>
      <c r="O149" s="52">
        <f t="shared" si="86"/>
        <v>29.051225806451608</v>
      </c>
      <c r="P149" s="52"/>
      <c r="Q149" s="52">
        <f t="shared" si="87"/>
        <v>100</v>
      </c>
      <c r="R149" s="52"/>
    </row>
    <row r="150" spans="1:18" s="12" customFormat="1" x14ac:dyDescent="0.3">
      <c r="A150" s="11">
        <v>101</v>
      </c>
      <c r="B150" s="76">
        <v>715300</v>
      </c>
      <c r="C150" s="60" t="s">
        <v>214</v>
      </c>
      <c r="D150" s="78">
        <v>101</v>
      </c>
      <c r="E150" s="79">
        <v>37500</v>
      </c>
      <c r="F150" s="79">
        <v>0</v>
      </c>
      <c r="G150" s="79">
        <v>37500</v>
      </c>
      <c r="H150" s="79">
        <v>0</v>
      </c>
      <c r="I150" s="165">
        <v>0</v>
      </c>
      <c r="J150" s="165">
        <v>0</v>
      </c>
      <c r="K150" s="79">
        <v>37500</v>
      </c>
      <c r="L150" s="79">
        <v>0</v>
      </c>
      <c r="M150" s="80">
        <f t="shared" si="96"/>
        <v>0</v>
      </c>
      <c r="N150" s="80">
        <f t="shared" si="96"/>
        <v>0</v>
      </c>
      <c r="O150" s="52">
        <f t="shared" si="86"/>
        <v>0</v>
      </c>
      <c r="P150" s="52"/>
      <c r="Q150" s="52">
        <f t="shared" si="87"/>
        <v>100</v>
      </c>
      <c r="R150" s="52"/>
    </row>
    <row r="151" spans="1:18" s="12" customFormat="1" x14ac:dyDescent="0.3">
      <c r="A151" s="11">
        <v>102</v>
      </c>
      <c r="B151" s="82">
        <v>716000</v>
      </c>
      <c r="C151" s="73" t="s">
        <v>132</v>
      </c>
      <c r="D151" s="84" t="s">
        <v>36</v>
      </c>
      <c r="E151" s="75">
        <f t="shared" ref="E151:N151" si="97">E152</f>
        <v>0</v>
      </c>
      <c r="F151" s="75">
        <f t="shared" si="97"/>
        <v>0</v>
      </c>
      <c r="G151" s="75">
        <f t="shared" si="97"/>
        <v>0</v>
      </c>
      <c r="H151" s="75">
        <f t="shared" si="97"/>
        <v>0</v>
      </c>
      <c r="I151" s="164">
        <f t="shared" si="97"/>
        <v>0</v>
      </c>
      <c r="J151" s="164">
        <f t="shared" si="97"/>
        <v>0</v>
      </c>
      <c r="K151" s="75">
        <f t="shared" si="97"/>
        <v>0</v>
      </c>
      <c r="L151" s="75">
        <f t="shared" si="97"/>
        <v>0</v>
      </c>
      <c r="M151" s="75">
        <f t="shared" si="97"/>
        <v>0</v>
      </c>
      <c r="N151" s="75">
        <f t="shared" si="97"/>
        <v>0</v>
      </c>
      <c r="O151" s="47"/>
      <c r="P151" s="47"/>
      <c r="Q151" s="47"/>
      <c r="R151" s="47"/>
    </row>
    <row r="152" spans="1:18" s="12" customFormat="1" x14ac:dyDescent="0.3">
      <c r="A152" s="11">
        <v>103</v>
      </c>
      <c r="B152" s="76">
        <v>716100</v>
      </c>
      <c r="C152" s="60" t="s">
        <v>132</v>
      </c>
      <c r="D152" s="81">
        <v>103</v>
      </c>
      <c r="E152" s="79">
        <v>0</v>
      </c>
      <c r="F152" s="79">
        <v>0</v>
      </c>
      <c r="G152" s="79">
        <v>0</v>
      </c>
      <c r="H152" s="79">
        <v>0</v>
      </c>
      <c r="I152" s="165">
        <v>0</v>
      </c>
      <c r="J152" s="165">
        <v>0</v>
      </c>
      <c r="K152" s="79">
        <v>0</v>
      </c>
      <c r="L152" s="79">
        <v>0</v>
      </c>
      <c r="M152" s="80">
        <f>K152-E152</f>
        <v>0</v>
      </c>
      <c r="N152" s="80">
        <f>L152-F152</f>
        <v>0</v>
      </c>
      <c r="O152" s="52"/>
      <c r="P152" s="52"/>
      <c r="Q152" s="52"/>
      <c r="R152" s="52"/>
    </row>
    <row r="153" spans="1:18" s="12" customFormat="1" ht="30" x14ac:dyDescent="0.3">
      <c r="A153" s="11">
        <v>104</v>
      </c>
      <c r="B153" s="82">
        <v>717000</v>
      </c>
      <c r="C153" s="73" t="s">
        <v>133</v>
      </c>
      <c r="D153" s="84" t="s">
        <v>37</v>
      </c>
      <c r="E153" s="75">
        <f t="shared" ref="E153:N153" si="98">E154</f>
        <v>31500000</v>
      </c>
      <c r="F153" s="75">
        <f t="shared" si="98"/>
        <v>0</v>
      </c>
      <c r="G153" s="75">
        <f t="shared" si="98"/>
        <v>27300000</v>
      </c>
      <c r="H153" s="75">
        <f t="shared" si="98"/>
        <v>0</v>
      </c>
      <c r="I153" s="164">
        <f t="shared" si="98"/>
        <v>23819558.469999999</v>
      </c>
      <c r="J153" s="164">
        <f t="shared" si="98"/>
        <v>0</v>
      </c>
      <c r="K153" s="75">
        <f t="shared" si="98"/>
        <v>32000000</v>
      </c>
      <c r="L153" s="75">
        <f t="shared" si="98"/>
        <v>0</v>
      </c>
      <c r="M153" s="75">
        <f t="shared" si="98"/>
        <v>500000</v>
      </c>
      <c r="N153" s="75">
        <f t="shared" si="98"/>
        <v>0</v>
      </c>
      <c r="O153" s="47">
        <f t="shared" si="86"/>
        <v>75.617645936507941</v>
      </c>
      <c r="P153" s="47"/>
      <c r="Q153" s="47">
        <f t="shared" si="87"/>
        <v>101.58730158730158</v>
      </c>
      <c r="R153" s="47"/>
    </row>
    <row r="154" spans="1:18" s="12" customFormat="1" x14ac:dyDescent="0.3">
      <c r="A154" s="11">
        <v>105</v>
      </c>
      <c r="B154" s="76">
        <v>717100</v>
      </c>
      <c r="C154" s="77" t="s">
        <v>215</v>
      </c>
      <c r="D154" s="78">
        <v>105</v>
      </c>
      <c r="E154" s="79">
        <v>31500000</v>
      </c>
      <c r="F154" s="79">
        <v>0</v>
      </c>
      <c r="G154" s="79">
        <v>27300000</v>
      </c>
      <c r="H154" s="79">
        <v>0</v>
      </c>
      <c r="I154" s="165">
        <v>23819558.469999999</v>
      </c>
      <c r="J154" s="165">
        <v>0</v>
      </c>
      <c r="K154" s="79">
        <v>32000000</v>
      </c>
      <c r="L154" s="79">
        <v>0</v>
      </c>
      <c r="M154" s="80">
        <f>K154-E154</f>
        <v>500000</v>
      </c>
      <c r="N154" s="80">
        <f>L154-F154</f>
        <v>0</v>
      </c>
      <c r="O154" s="52">
        <f t="shared" si="86"/>
        <v>75.617645936507941</v>
      </c>
      <c r="P154" s="52"/>
      <c r="Q154" s="52">
        <f t="shared" si="87"/>
        <v>101.58730158730158</v>
      </c>
      <c r="R154" s="52"/>
    </row>
    <row r="155" spans="1:18" s="12" customFormat="1" x14ac:dyDescent="0.3">
      <c r="A155" s="11">
        <v>106</v>
      </c>
      <c r="B155" s="82">
        <v>719000</v>
      </c>
      <c r="C155" s="73" t="s">
        <v>134</v>
      </c>
      <c r="D155" s="84" t="s">
        <v>38</v>
      </c>
      <c r="E155" s="75">
        <f t="shared" ref="E155:N155" si="99">E156</f>
        <v>760000</v>
      </c>
      <c r="F155" s="75">
        <f t="shared" si="99"/>
        <v>0</v>
      </c>
      <c r="G155" s="75">
        <f t="shared" si="99"/>
        <v>260000</v>
      </c>
      <c r="H155" s="75">
        <f t="shared" si="99"/>
        <v>0</v>
      </c>
      <c r="I155" s="164">
        <f t="shared" si="99"/>
        <v>611251.76</v>
      </c>
      <c r="J155" s="164">
        <f t="shared" si="99"/>
        <v>0</v>
      </c>
      <c r="K155" s="75">
        <f t="shared" si="99"/>
        <v>820000</v>
      </c>
      <c r="L155" s="75">
        <f t="shared" si="99"/>
        <v>0</v>
      </c>
      <c r="M155" s="75">
        <f t="shared" si="99"/>
        <v>60000</v>
      </c>
      <c r="N155" s="75">
        <f t="shared" si="99"/>
        <v>0</v>
      </c>
      <c r="O155" s="47">
        <f t="shared" si="86"/>
        <v>80.427863157894734</v>
      </c>
      <c r="P155" s="47"/>
      <c r="Q155" s="47">
        <f t="shared" si="87"/>
        <v>107.89473684210526</v>
      </c>
      <c r="R155" s="47"/>
    </row>
    <row r="156" spans="1:18" s="12" customFormat="1" x14ac:dyDescent="0.3">
      <c r="A156" s="11">
        <v>107</v>
      </c>
      <c r="B156" s="76">
        <v>719100</v>
      </c>
      <c r="C156" s="77" t="s">
        <v>134</v>
      </c>
      <c r="D156" s="78">
        <v>107</v>
      </c>
      <c r="E156" s="85">
        <v>760000</v>
      </c>
      <c r="F156" s="79">
        <v>0</v>
      </c>
      <c r="G156" s="85">
        <v>260000</v>
      </c>
      <c r="H156" s="85">
        <v>0</v>
      </c>
      <c r="I156" s="166">
        <v>611251.76</v>
      </c>
      <c r="J156" s="166">
        <v>0</v>
      </c>
      <c r="K156" s="85">
        <v>820000</v>
      </c>
      <c r="L156" s="79">
        <v>0</v>
      </c>
      <c r="M156" s="80">
        <f>K156-E156</f>
        <v>60000</v>
      </c>
      <c r="N156" s="80">
        <f>L156-F156</f>
        <v>0</v>
      </c>
      <c r="O156" s="52">
        <f t="shared" si="86"/>
        <v>80.427863157894734</v>
      </c>
      <c r="P156" s="52"/>
      <c r="Q156" s="52">
        <f t="shared" si="87"/>
        <v>107.89473684210526</v>
      </c>
      <c r="R156" s="52"/>
    </row>
    <row r="157" spans="1:18" s="13" customFormat="1" ht="30" x14ac:dyDescent="0.3">
      <c r="A157" s="11">
        <v>108</v>
      </c>
      <c r="B157" s="86">
        <v>720000</v>
      </c>
      <c r="C157" s="55" t="s">
        <v>216</v>
      </c>
      <c r="D157" s="87" t="s">
        <v>39</v>
      </c>
      <c r="E157" s="72">
        <f t="shared" ref="E157:N157" si="100">E158+E165+E171+E173+E176</f>
        <v>17069412</v>
      </c>
      <c r="F157" s="72">
        <f t="shared" si="100"/>
        <v>98465</v>
      </c>
      <c r="G157" s="72">
        <f t="shared" si="100"/>
        <v>16675585</v>
      </c>
      <c r="H157" s="72">
        <f t="shared" si="100"/>
        <v>94000</v>
      </c>
      <c r="I157" s="163">
        <f t="shared" si="100"/>
        <v>12677413.23</v>
      </c>
      <c r="J157" s="163">
        <f t="shared" si="100"/>
        <v>58222.78</v>
      </c>
      <c r="K157" s="72">
        <f t="shared" si="100"/>
        <v>19656280</v>
      </c>
      <c r="L157" s="72">
        <f t="shared" si="100"/>
        <v>66200</v>
      </c>
      <c r="M157" s="72">
        <f t="shared" si="100"/>
        <v>2586868</v>
      </c>
      <c r="N157" s="72">
        <f t="shared" si="100"/>
        <v>-32265</v>
      </c>
      <c r="O157" s="47">
        <f t="shared" si="86"/>
        <v>74.269771155561784</v>
      </c>
      <c r="P157" s="47">
        <f t="shared" si="86"/>
        <v>59.130432133245314</v>
      </c>
      <c r="Q157" s="47">
        <f t="shared" si="87"/>
        <v>115.15499186498046</v>
      </c>
      <c r="R157" s="47">
        <f t="shared" si="87"/>
        <v>67.232011374600106</v>
      </c>
    </row>
    <row r="158" spans="1:18" s="12" customFormat="1" ht="45" x14ac:dyDescent="0.3">
      <c r="A158" s="11">
        <v>109</v>
      </c>
      <c r="B158" s="82">
        <v>721000</v>
      </c>
      <c r="C158" s="83" t="s">
        <v>136</v>
      </c>
      <c r="D158" s="87" t="s">
        <v>40</v>
      </c>
      <c r="E158" s="75">
        <f t="shared" ref="E158:N158" si="101">E159+E160+E161+E162+E163+E164</f>
        <v>397420</v>
      </c>
      <c r="F158" s="75">
        <f t="shared" si="101"/>
        <v>0</v>
      </c>
      <c r="G158" s="75">
        <f t="shared" si="101"/>
        <v>395420</v>
      </c>
      <c r="H158" s="75">
        <f t="shared" si="101"/>
        <v>0</v>
      </c>
      <c r="I158" s="164">
        <f t="shared" si="101"/>
        <v>308675.83999999997</v>
      </c>
      <c r="J158" s="164">
        <f t="shared" si="101"/>
        <v>0</v>
      </c>
      <c r="K158" s="75">
        <f t="shared" si="101"/>
        <v>397220</v>
      </c>
      <c r="L158" s="75">
        <f t="shared" si="101"/>
        <v>0</v>
      </c>
      <c r="M158" s="75">
        <f t="shared" si="101"/>
        <v>-200</v>
      </c>
      <c r="N158" s="75">
        <f t="shared" si="101"/>
        <v>0</v>
      </c>
      <c r="O158" s="47">
        <f t="shared" si="86"/>
        <v>77.669931055306719</v>
      </c>
      <c r="P158" s="47"/>
      <c r="Q158" s="47">
        <f t="shared" si="87"/>
        <v>99.949675406371099</v>
      </c>
      <c r="R158" s="47"/>
    </row>
    <row r="159" spans="1:18" s="12" customFormat="1" x14ac:dyDescent="0.3">
      <c r="A159" s="11">
        <v>110</v>
      </c>
      <c r="B159" s="76">
        <v>721100</v>
      </c>
      <c r="C159" s="60" t="s">
        <v>217</v>
      </c>
      <c r="D159" s="78">
        <v>110</v>
      </c>
      <c r="E159" s="79">
        <v>0</v>
      </c>
      <c r="F159" s="79">
        <v>0</v>
      </c>
      <c r="G159" s="79">
        <v>0</v>
      </c>
      <c r="H159" s="79">
        <v>0</v>
      </c>
      <c r="I159" s="165">
        <v>0</v>
      </c>
      <c r="J159" s="165">
        <v>0</v>
      </c>
      <c r="K159" s="79">
        <v>0</v>
      </c>
      <c r="L159" s="79">
        <v>0</v>
      </c>
      <c r="M159" s="80">
        <f t="shared" ref="M159:N164" si="102">K159-E159</f>
        <v>0</v>
      </c>
      <c r="N159" s="80">
        <f t="shared" si="102"/>
        <v>0</v>
      </c>
      <c r="O159" s="52"/>
      <c r="P159" s="52"/>
      <c r="Q159" s="52"/>
      <c r="R159" s="52"/>
    </row>
    <row r="160" spans="1:18" s="12" customFormat="1" x14ac:dyDescent="0.3">
      <c r="A160" s="11">
        <v>111</v>
      </c>
      <c r="B160" s="76">
        <v>721200</v>
      </c>
      <c r="C160" s="60" t="s">
        <v>218</v>
      </c>
      <c r="D160" s="78">
        <v>111</v>
      </c>
      <c r="E160" s="79">
        <v>397220</v>
      </c>
      <c r="F160" s="79">
        <v>0</v>
      </c>
      <c r="G160" s="79">
        <v>395220</v>
      </c>
      <c r="H160" s="79">
        <v>0</v>
      </c>
      <c r="I160" s="165">
        <v>308465.28999999998</v>
      </c>
      <c r="J160" s="165">
        <v>0</v>
      </c>
      <c r="K160" s="79">
        <v>396220</v>
      </c>
      <c r="L160" s="79">
        <v>0</v>
      </c>
      <c r="M160" s="80">
        <f t="shared" si="102"/>
        <v>-1000</v>
      </c>
      <c r="N160" s="80">
        <f t="shared" si="102"/>
        <v>0</v>
      </c>
      <c r="O160" s="52">
        <f t="shared" si="86"/>
        <v>77.656031921856908</v>
      </c>
      <c r="P160" s="52"/>
      <c r="Q160" s="52">
        <f t="shared" si="87"/>
        <v>99.748250339862039</v>
      </c>
      <c r="R160" s="52"/>
    </row>
    <row r="161" spans="1:18" s="12" customFormat="1" ht="30" x14ac:dyDescent="0.3">
      <c r="A161" s="11">
        <v>112</v>
      </c>
      <c r="B161" s="76">
        <v>721300</v>
      </c>
      <c r="C161" s="60" t="s">
        <v>219</v>
      </c>
      <c r="D161" s="78">
        <v>112</v>
      </c>
      <c r="E161" s="79">
        <v>0</v>
      </c>
      <c r="F161" s="79">
        <v>0</v>
      </c>
      <c r="G161" s="79">
        <v>0</v>
      </c>
      <c r="H161" s="79">
        <v>0</v>
      </c>
      <c r="I161" s="165">
        <v>0</v>
      </c>
      <c r="J161" s="165">
        <v>0</v>
      </c>
      <c r="K161" s="79">
        <v>0</v>
      </c>
      <c r="L161" s="79">
        <v>0</v>
      </c>
      <c r="M161" s="80">
        <f t="shared" si="102"/>
        <v>0</v>
      </c>
      <c r="N161" s="80">
        <f t="shared" si="102"/>
        <v>0</v>
      </c>
      <c r="O161" s="52"/>
      <c r="P161" s="52"/>
      <c r="Q161" s="52"/>
      <c r="R161" s="52"/>
    </row>
    <row r="162" spans="1:18" s="12" customFormat="1" ht="30" x14ac:dyDescent="0.3">
      <c r="A162" s="11">
        <v>113</v>
      </c>
      <c r="B162" s="76">
        <v>721400</v>
      </c>
      <c r="C162" s="60" t="s">
        <v>220</v>
      </c>
      <c r="D162" s="78">
        <v>113</v>
      </c>
      <c r="E162" s="79">
        <v>0</v>
      </c>
      <c r="F162" s="79">
        <v>0</v>
      </c>
      <c r="G162" s="79">
        <v>0</v>
      </c>
      <c r="H162" s="79">
        <v>0</v>
      </c>
      <c r="I162" s="165">
        <v>0</v>
      </c>
      <c r="J162" s="165">
        <v>0</v>
      </c>
      <c r="K162" s="79">
        <v>0</v>
      </c>
      <c r="L162" s="79">
        <v>0</v>
      </c>
      <c r="M162" s="80">
        <f t="shared" si="102"/>
        <v>0</v>
      </c>
      <c r="N162" s="80">
        <f t="shared" si="102"/>
        <v>0</v>
      </c>
      <c r="O162" s="52"/>
      <c r="P162" s="52"/>
      <c r="Q162" s="52"/>
      <c r="R162" s="52"/>
    </row>
    <row r="163" spans="1:18" s="12" customFormat="1" ht="30" x14ac:dyDescent="0.3">
      <c r="A163" s="11">
        <v>114</v>
      </c>
      <c r="B163" s="76">
        <v>721500</v>
      </c>
      <c r="C163" s="60" t="s">
        <v>221</v>
      </c>
      <c r="D163" s="78">
        <v>114</v>
      </c>
      <c r="E163" s="79">
        <v>0</v>
      </c>
      <c r="F163" s="79">
        <v>0</v>
      </c>
      <c r="G163" s="79">
        <v>0</v>
      </c>
      <c r="H163" s="79">
        <v>0</v>
      </c>
      <c r="I163" s="165">
        <v>0</v>
      </c>
      <c r="J163" s="165">
        <v>0</v>
      </c>
      <c r="K163" s="79">
        <v>0</v>
      </c>
      <c r="L163" s="79">
        <v>0</v>
      </c>
      <c r="M163" s="80">
        <f t="shared" si="102"/>
        <v>0</v>
      </c>
      <c r="N163" s="80">
        <f t="shared" si="102"/>
        <v>0</v>
      </c>
      <c r="O163" s="52"/>
      <c r="P163" s="52"/>
      <c r="Q163" s="52"/>
      <c r="R163" s="52"/>
    </row>
    <row r="164" spans="1:18" s="12" customFormat="1" ht="45" x14ac:dyDescent="0.3">
      <c r="A164" s="11">
        <v>115</v>
      </c>
      <c r="B164" s="88">
        <v>721600</v>
      </c>
      <c r="C164" s="60" t="s">
        <v>222</v>
      </c>
      <c r="D164" s="78">
        <v>115</v>
      </c>
      <c r="E164" s="79">
        <v>200</v>
      </c>
      <c r="F164" s="79">
        <v>0</v>
      </c>
      <c r="G164" s="79">
        <v>200</v>
      </c>
      <c r="H164" s="79">
        <v>0</v>
      </c>
      <c r="I164" s="165">
        <v>210.55</v>
      </c>
      <c r="J164" s="165">
        <v>0</v>
      </c>
      <c r="K164" s="79">
        <v>1000</v>
      </c>
      <c r="L164" s="79">
        <v>0</v>
      </c>
      <c r="M164" s="80">
        <f t="shared" si="102"/>
        <v>800</v>
      </c>
      <c r="N164" s="80">
        <f t="shared" si="102"/>
        <v>0</v>
      </c>
      <c r="O164" s="52">
        <f t="shared" si="86"/>
        <v>105.27500000000001</v>
      </c>
      <c r="P164" s="52"/>
      <c r="Q164" s="52">
        <f t="shared" si="87"/>
        <v>500</v>
      </c>
      <c r="R164" s="52"/>
    </row>
    <row r="165" spans="1:18" s="12" customFormat="1" ht="30" x14ac:dyDescent="0.3">
      <c r="A165" s="11">
        <v>116</v>
      </c>
      <c r="B165" s="82">
        <v>722000</v>
      </c>
      <c r="C165" s="83" t="s">
        <v>137</v>
      </c>
      <c r="D165" s="87" t="s">
        <v>41</v>
      </c>
      <c r="E165" s="75">
        <f t="shared" ref="E165:N165" si="103">E166+E167+E168+E169+E170</f>
        <v>15877628</v>
      </c>
      <c r="F165" s="75">
        <f t="shared" si="103"/>
        <v>56965</v>
      </c>
      <c r="G165" s="75">
        <f t="shared" si="103"/>
        <v>16058051</v>
      </c>
      <c r="H165" s="75">
        <f t="shared" si="103"/>
        <v>52500</v>
      </c>
      <c r="I165" s="164">
        <f t="shared" si="103"/>
        <v>11550929.280000001</v>
      </c>
      <c r="J165" s="164">
        <f t="shared" si="103"/>
        <v>46558.78</v>
      </c>
      <c r="K165" s="75">
        <f t="shared" si="103"/>
        <v>18151500</v>
      </c>
      <c r="L165" s="75">
        <f t="shared" si="103"/>
        <v>55700</v>
      </c>
      <c r="M165" s="75">
        <f t="shared" si="103"/>
        <v>2273872</v>
      </c>
      <c r="N165" s="75">
        <f t="shared" si="103"/>
        <v>-1265</v>
      </c>
      <c r="O165" s="47">
        <f t="shared" si="86"/>
        <v>72.749716015515673</v>
      </c>
      <c r="P165" s="47">
        <f t="shared" si="86"/>
        <v>81.732256648819444</v>
      </c>
      <c r="Q165" s="47">
        <f t="shared" si="87"/>
        <v>114.32123236543896</v>
      </c>
      <c r="R165" s="47">
        <f t="shared" si="87"/>
        <v>97.779338190116732</v>
      </c>
    </row>
    <row r="166" spans="1:18" s="12" customFormat="1" x14ac:dyDescent="0.3">
      <c r="A166" s="11">
        <v>117</v>
      </c>
      <c r="B166" s="88">
        <v>722100</v>
      </c>
      <c r="C166" s="60" t="s">
        <v>223</v>
      </c>
      <c r="D166" s="78">
        <v>117</v>
      </c>
      <c r="E166" s="79">
        <v>166100</v>
      </c>
      <c r="F166" s="79">
        <v>0</v>
      </c>
      <c r="G166" s="79">
        <v>166000</v>
      </c>
      <c r="H166" s="79">
        <v>0</v>
      </c>
      <c r="I166" s="165">
        <v>119081.35</v>
      </c>
      <c r="J166" s="165">
        <v>0</v>
      </c>
      <c r="K166" s="79">
        <v>166100</v>
      </c>
      <c r="L166" s="79">
        <v>0</v>
      </c>
      <c r="M166" s="80">
        <f t="shared" ref="M166:N170" si="104">K166-E166</f>
        <v>0</v>
      </c>
      <c r="N166" s="80">
        <f t="shared" si="104"/>
        <v>0</v>
      </c>
      <c r="O166" s="52">
        <f t="shared" si="86"/>
        <v>71.692564720048168</v>
      </c>
      <c r="P166" s="52"/>
      <c r="Q166" s="52">
        <f t="shared" si="87"/>
        <v>100</v>
      </c>
      <c r="R166" s="52"/>
    </row>
    <row r="167" spans="1:18" s="12" customFormat="1" x14ac:dyDescent="0.3">
      <c r="A167" s="11">
        <v>118</v>
      </c>
      <c r="B167" s="88">
        <v>722200</v>
      </c>
      <c r="C167" s="60" t="s">
        <v>224</v>
      </c>
      <c r="D167" s="78">
        <v>118</v>
      </c>
      <c r="E167" s="79">
        <v>0</v>
      </c>
      <c r="F167" s="79">
        <v>0</v>
      </c>
      <c r="G167" s="79">
        <v>0</v>
      </c>
      <c r="H167" s="79">
        <v>0</v>
      </c>
      <c r="I167" s="165">
        <v>0</v>
      </c>
      <c r="J167" s="165">
        <v>0</v>
      </c>
      <c r="K167" s="79">
        <v>0</v>
      </c>
      <c r="L167" s="79">
        <v>0</v>
      </c>
      <c r="M167" s="80">
        <f t="shared" si="104"/>
        <v>0</v>
      </c>
      <c r="N167" s="80">
        <f t="shared" si="104"/>
        <v>0</v>
      </c>
      <c r="O167" s="52"/>
      <c r="P167" s="52"/>
      <c r="Q167" s="52"/>
      <c r="R167" s="52"/>
    </row>
    <row r="168" spans="1:18" s="12" customFormat="1" x14ac:dyDescent="0.3">
      <c r="A168" s="11">
        <v>119</v>
      </c>
      <c r="B168" s="88">
        <v>722300</v>
      </c>
      <c r="C168" s="60" t="s">
        <v>225</v>
      </c>
      <c r="D168" s="78">
        <v>119</v>
      </c>
      <c r="E168" s="79">
        <v>782000</v>
      </c>
      <c r="F168" s="79">
        <v>0</v>
      </c>
      <c r="G168" s="79">
        <v>1694000</v>
      </c>
      <c r="H168" s="79">
        <v>0</v>
      </c>
      <c r="I168" s="165">
        <v>509157.76</v>
      </c>
      <c r="J168" s="165">
        <v>0</v>
      </c>
      <c r="K168" s="79">
        <v>746000</v>
      </c>
      <c r="L168" s="79">
        <v>0</v>
      </c>
      <c r="M168" s="80">
        <f t="shared" si="104"/>
        <v>-36000</v>
      </c>
      <c r="N168" s="80">
        <f t="shared" si="104"/>
        <v>0</v>
      </c>
      <c r="O168" s="52">
        <f t="shared" si="86"/>
        <v>65.109687979539643</v>
      </c>
      <c r="P168" s="52"/>
      <c r="Q168" s="52">
        <f t="shared" si="87"/>
        <v>95.396419437340157</v>
      </c>
      <c r="R168" s="52"/>
    </row>
    <row r="169" spans="1:18" s="12" customFormat="1" x14ac:dyDescent="0.3">
      <c r="A169" s="11">
        <v>120</v>
      </c>
      <c r="B169" s="88">
        <v>722400</v>
      </c>
      <c r="C169" s="60" t="s">
        <v>226</v>
      </c>
      <c r="D169" s="78">
        <v>120</v>
      </c>
      <c r="E169" s="85">
        <v>4492800</v>
      </c>
      <c r="F169" s="79">
        <v>0</v>
      </c>
      <c r="G169" s="85">
        <v>4242195</v>
      </c>
      <c r="H169" s="85">
        <v>0</v>
      </c>
      <c r="I169" s="166">
        <v>2782518.43</v>
      </c>
      <c r="J169" s="166">
        <v>0</v>
      </c>
      <c r="K169" s="85">
        <v>4518300</v>
      </c>
      <c r="L169" s="79">
        <v>0</v>
      </c>
      <c r="M169" s="80">
        <f t="shared" si="104"/>
        <v>25500</v>
      </c>
      <c r="N169" s="80">
        <f t="shared" si="104"/>
        <v>0</v>
      </c>
      <c r="O169" s="52">
        <f t="shared" si="86"/>
        <v>61.932835425569799</v>
      </c>
      <c r="P169" s="52"/>
      <c r="Q169" s="52">
        <f t="shared" si="87"/>
        <v>100.56757478632478</v>
      </c>
      <c r="R169" s="52"/>
    </row>
    <row r="170" spans="1:18" s="12" customFormat="1" x14ac:dyDescent="0.3">
      <c r="A170" s="11">
        <v>121</v>
      </c>
      <c r="B170" s="88">
        <v>722500</v>
      </c>
      <c r="C170" s="60" t="s">
        <v>227</v>
      </c>
      <c r="D170" s="78">
        <v>121</v>
      </c>
      <c r="E170" s="79">
        <v>10436728</v>
      </c>
      <c r="F170" s="79">
        <v>56965</v>
      </c>
      <c r="G170" s="79">
        <v>9955856</v>
      </c>
      <c r="H170" s="79">
        <v>52500</v>
      </c>
      <c r="I170" s="165">
        <v>8140171.7400000002</v>
      </c>
      <c r="J170" s="165">
        <v>46558.78</v>
      </c>
      <c r="K170" s="79">
        <v>12721100</v>
      </c>
      <c r="L170" s="79">
        <v>55700</v>
      </c>
      <c r="M170" s="80">
        <f t="shared" si="104"/>
        <v>2284372</v>
      </c>
      <c r="N170" s="80">
        <f t="shared" si="104"/>
        <v>-1265</v>
      </c>
      <c r="O170" s="52">
        <f t="shared" si="86"/>
        <v>77.995438225466827</v>
      </c>
      <c r="P170" s="52">
        <f t="shared" si="86"/>
        <v>81.732256648819444</v>
      </c>
      <c r="Q170" s="52">
        <f t="shared" si="87"/>
        <v>121.88781771451742</v>
      </c>
      <c r="R170" s="52">
        <f t="shared" si="87"/>
        <v>97.779338190116732</v>
      </c>
    </row>
    <row r="171" spans="1:18" s="12" customFormat="1" x14ac:dyDescent="0.3">
      <c r="A171" s="11">
        <v>122</v>
      </c>
      <c r="B171" s="82" t="s">
        <v>42</v>
      </c>
      <c r="C171" s="83" t="s">
        <v>138</v>
      </c>
      <c r="D171" s="87" t="s">
        <v>43</v>
      </c>
      <c r="E171" s="75">
        <f t="shared" ref="E171:N171" si="105">E172</f>
        <v>20000</v>
      </c>
      <c r="F171" s="75">
        <f t="shared" si="105"/>
        <v>0</v>
      </c>
      <c r="G171" s="75">
        <f t="shared" si="105"/>
        <v>25000</v>
      </c>
      <c r="H171" s="75">
        <f t="shared" si="105"/>
        <v>0</v>
      </c>
      <c r="I171" s="164">
        <f t="shared" si="105"/>
        <v>14661.9</v>
      </c>
      <c r="J171" s="164">
        <f t="shared" si="105"/>
        <v>0</v>
      </c>
      <c r="K171" s="75">
        <f t="shared" si="105"/>
        <v>25000</v>
      </c>
      <c r="L171" s="75">
        <f t="shared" si="105"/>
        <v>0</v>
      </c>
      <c r="M171" s="75">
        <f t="shared" si="105"/>
        <v>5000</v>
      </c>
      <c r="N171" s="75">
        <f t="shared" si="105"/>
        <v>0</v>
      </c>
      <c r="O171" s="47">
        <f t="shared" si="86"/>
        <v>73.3095</v>
      </c>
      <c r="P171" s="47"/>
      <c r="Q171" s="47">
        <f t="shared" si="87"/>
        <v>125</v>
      </c>
      <c r="R171" s="47"/>
    </row>
    <row r="172" spans="1:18" s="12" customFormat="1" x14ac:dyDescent="0.3">
      <c r="A172" s="11">
        <v>123</v>
      </c>
      <c r="B172" s="88">
        <v>723100</v>
      </c>
      <c r="C172" s="60" t="s">
        <v>138</v>
      </c>
      <c r="D172" s="78">
        <v>123</v>
      </c>
      <c r="E172" s="79">
        <v>20000</v>
      </c>
      <c r="F172" s="79">
        <v>0</v>
      </c>
      <c r="G172" s="79">
        <v>25000</v>
      </c>
      <c r="H172" s="79">
        <v>0</v>
      </c>
      <c r="I172" s="165">
        <v>14661.9</v>
      </c>
      <c r="J172" s="165">
        <v>0</v>
      </c>
      <c r="K172" s="79">
        <v>25000</v>
      </c>
      <c r="L172" s="79">
        <v>0</v>
      </c>
      <c r="M172" s="80">
        <f>K172-E172</f>
        <v>5000</v>
      </c>
      <c r="N172" s="80">
        <f>L172-F172</f>
        <v>0</v>
      </c>
      <c r="O172" s="52">
        <f t="shared" si="86"/>
        <v>73.3095</v>
      </c>
      <c r="P172" s="52"/>
      <c r="Q172" s="52">
        <f t="shared" si="87"/>
        <v>125</v>
      </c>
      <c r="R172" s="52"/>
    </row>
    <row r="173" spans="1:18" s="12" customFormat="1" ht="30" x14ac:dyDescent="0.3">
      <c r="A173" s="11">
        <v>124</v>
      </c>
      <c r="B173" s="82">
        <v>728000</v>
      </c>
      <c r="C173" s="83" t="s">
        <v>139</v>
      </c>
      <c r="D173" s="87" t="s">
        <v>44</v>
      </c>
      <c r="E173" s="75">
        <f t="shared" ref="E173:N173" si="106">E174+E175</f>
        <v>0</v>
      </c>
      <c r="F173" s="75">
        <f t="shared" si="106"/>
        <v>0</v>
      </c>
      <c r="G173" s="75">
        <f t="shared" si="106"/>
        <v>0</v>
      </c>
      <c r="H173" s="75">
        <f t="shared" si="106"/>
        <v>0</v>
      </c>
      <c r="I173" s="164">
        <f t="shared" si="106"/>
        <v>0</v>
      </c>
      <c r="J173" s="164">
        <f t="shared" si="106"/>
        <v>0</v>
      </c>
      <c r="K173" s="75">
        <f t="shared" si="106"/>
        <v>0</v>
      </c>
      <c r="L173" s="75">
        <f t="shared" si="106"/>
        <v>0</v>
      </c>
      <c r="M173" s="75">
        <f t="shared" si="106"/>
        <v>0</v>
      </c>
      <c r="N173" s="75">
        <f t="shared" si="106"/>
        <v>0</v>
      </c>
      <c r="O173" s="47"/>
      <c r="P173" s="47"/>
      <c r="Q173" s="47"/>
      <c r="R173" s="47"/>
    </row>
    <row r="174" spans="1:18" s="12" customFormat="1" ht="45" x14ac:dyDescent="0.3">
      <c r="A174" s="11">
        <v>125</v>
      </c>
      <c r="B174" s="88">
        <v>728100</v>
      </c>
      <c r="C174" s="60" t="s">
        <v>228</v>
      </c>
      <c r="D174" s="81">
        <v>125</v>
      </c>
      <c r="E174" s="79">
        <v>0</v>
      </c>
      <c r="F174" s="79">
        <v>0</v>
      </c>
      <c r="G174" s="79">
        <v>0</v>
      </c>
      <c r="H174" s="79">
        <v>0</v>
      </c>
      <c r="I174" s="165">
        <v>0</v>
      </c>
      <c r="J174" s="165">
        <v>0</v>
      </c>
      <c r="K174" s="79">
        <v>0</v>
      </c>
      <c r="L174" s="79">
        <v>0</v>
      </c>
      <c r="M174" s="80">
        <f t="shared" ref="M174:N175" si="107">K174-E174</f>
        <v>0</v>
      </c>
      <c r="N174" s="80">
        <f t="shared" si="107"/>
        <v>0</v>
      </c>
      <c r="O174" s="52"/>
      <c r="P174" s="52"/>
      <c r="Q174" s="52"/>
      <c r="R174" s="52"/>
    </row>
    <row r="175" spans="1:18" s="12" customFormat="1" ht="45" x14ac:dyDescent="0.3">
      <c r="A175" s="11">
        <v>126</v>
      </c>
      <c r="B175" s="88">
        <v>728200</v>
      </c>
      <c r="C175" s="60" t="s">
        <v>229</v>
      </c>
      <c r="D175" s="81">
        <v>126</v>
      </c>
      <c r="E175" s="79">
        <v>0</v>
      </c>
      <c r="F175" s="79">
        <v>0</v>
      </c>
      <c r="G175" s="79">
        <v>0</v>
      </c>
      <c r="H175" s="79">
        <v>0</v>
      </c>
      <c r="I175" s="165">
        <v>0</v>
      </c>
      <c r="J175" s="165">
        <v>0</v>
      </c>
      <c r="K175" s="79">
        <v>0</v>
      </c>
      <c r="L175" s="79">
        <v>0</v>
      </c>
      <c r="M175" s="80">
        <f t="shared" si="107"/>
        <v>0</v>
      </c>
      <c r="N175" s="80">
        <f t="shared" si="107"/>
        <v>0</v>
      </c>
      <c r="O175" s="52"/>
      <c r="P175" s="52"/>
      <c r="Q175" s="52"/>
      <c r="R175" s="52"/>
    </row>
    <row r="176" spans="1:18" s="14" customFormat="1" x14ac:dyDescent="0.3">
      <c r="A176" s="11">
        <v>127</v>
      </c>
      <c r="B176" s="89">
        <v>729000</v>
      </c>
      <c r="C176" s="83" t="s">
        <v>140</v>
      </c>
      <c r="D176" s="87" t="s">
        <v>45</v>
      </c>
      <c r="E176" s="75">
        <f t="shared" ref="E176:N176" si="108">E177</f>
        <v>774364</v>
      </c>
      <c r="F176" s="75">
        <f t="shared" si="108"/>
        <v>41500</v>
      </c>
      <c r="G176" s="75">
        <f t="shared" si="108"/>
        <v>197114</v>
      </c>
      <c r="H176" s="75">
        <f t="shared" si="108"/>
        <v>41500</v>
      </c>
      <c r="I176" s="164">
        <f t="shared" si="108"/>
        <v>803146.21</v>
      </c>
      <c r="J176" s="164">
        <f t="shared" si="108"/>
        <v>11664</v>
      </c>
      <c r="K176" s="75">
        <f t="shared" si="108"/>
        <v>1082560</v>
      </c>
      <c r="L176" s="75">
        <f t="shared" si="108"/>
        <v>10500</v>
      </c>
      <c r="M176" s="75">
        <f t="shared" si="108"/>
        <v>308196</v>
      </c>
      <c r="N176" s="75">
        <f t="shared" si="108"/>
        <v>-31000</v>
      </c>
      <c r="O176" s="47">
        <f t="shared" si="86"/>
        <v>103.71688379108532</v>
      </c>
      <c r="P176" s="47">
        <f t="shared" si="86"/>
        <v>28.106024096385539</v>
      </c>
      <c r="Q176" s="47">
        <f t="shared" si="87"/>
        <v>139.79988739145932</v>
      </c>
      <c r="R176" s="47">
        <f t="shared" si="87"/>
        <v>25.301204819277107</v>
      </c>
    </row>
    <row r="177" spans="1:18" s="12" customFormat="1" x14ac:dyDescent="0.3">
      <c r="A177" s="11">
        <v>128</v>
      </c>
      <c r="B177" s="88">
        <v>729100</v>
      </c>
      <c r="C177" s="60" t="s">
        <v>140</v>
      </c>
      <c r="D177" s="78">
        <v>128</v>
      </c>
      <c r="E177" s="79">
        <v>774364</v>
      </c>
      <c r="F177" s="79">
        <v>41500</v>
      </c>
      <c r="G177" s="79">
        <v>197114</v>
      </c>
      <c r="H177" s="79">
        <v>41500</v>
      </c>
      <c r="I177" s="165">
        <v>803146.21</v>
      </c>
      <c r="J177" s="165">
        <v>11664</v>
      </c>
      <c r="K177" s="79">
        <v>1082560</v>
      </c>
      <c r="L177" s="79">
        <v>10500</v>
      </c>
      <c r="M177" s="80">
        <f>K177-E177</f>
        <v>308196</v>
      </c>
      <c r="N177" s="80">
        <f>L177-F177</f>
        <v>-31000</v>
      </c>
      <c r="O177" s="52">
        <f t="shared" si="86"/>
        <v>103.71688379108532</v>
      </c>
      <c r="P177" s="52">
        <f t="shared" si="86"/>
        <v>28.106024096385539</v>
      </c>
      <c r="Q177" s="52">
        <f t="shared" si="87"/>
        <v>139.79988739145932</v>
      </c>
      <c r="R177" s="52">
        <f t="shared" si="87"/>
        <v>25.301204819277107</v>
      </c>
    </row>
    <row r="178" spans="1:18" s="12" customFormat="1" x14ac:dyDescent="0.3">
      <c r="A178" s="11">
        <v>129</v>
      </c>
      <c r="B178" s="54">
        <v>730000</v>
      </c>
      <c r="C178" s="55" t="s">
        <v>230</v>
      </c>
      <c r="D178" s="87" t="s">
        <v>46</v>
      </c>
      <c r="E178" s="72">
        <f t="shared" ref="E178:N178" si="109">E179</f>
        <v>13000</v>
      </c>
      <c r="F178" s="72">
        <f t="shared" si="109"/>
        <v>6134</v>
      </c>
      <c r="G178" s="72">
        <f t="shared" si="109"/>
        <v>12000</v>
      </c>
      <c r="H178" s="72">
        <f t="shared" si="109"/>
        <v>3000</v>
      </c>
      <c r="I178" s="163">
        <f t="shared" si="109"/>
        <v>12000.02</v>
      </c>
      <c r="J178" s="163">
        <f t="shared" si="109"/>
        <v>967.05</v>
      </c>
      <c r="K178" s="72">
        <f t="shared" si="109"/>
        <v>262000</v>
      </c>
      <c r="L178" s="72">
        <f t="shared" si="109"/>
        <v>1658</v>
      </c>
      <c r="M178" s="72">
        <f t="shared" si="109"/>
        <v>249000</v>
      </c>
      <c r="N178" s="72">
        <f t="shared" si="109"/>
        <v>-4476</v>
      </c>
      <c r="O178" s="47">
        <f t="shared" si="86"/>
        <v>92.307846153846157</v>
      </c>
      <c r="P178" s="47">
        <f t="shared" si="86"/>
        <v>15.765405934137593</v>
      </c>
      <c r="Q178" s="47">
        <f t="shared" si="87"/>
        <v>2015.3846153846152</v>
      </c>
      <c r="R178" s="47">
        <f t="shared" si="87"/>
        <v>27.0296706879687</v>
      </c>
    </row>
    <row r="179" spans="1:18" s="12" customFormat="1" x14ac:dyDescent="0.3">
      <c r="A179" s="11">
        <v>130</v>
      </c>
      <c r="B179" s="82">
        <v>731000</v>
      </c>
      <c r="C179" s="83" t="s">
        <v>141</v>
      </c>
      <c r="D179" s="87" t="s">
        <v>47</v>
      </c>
      <c r="E179" s="75">
        <f t="shared" ref="E179:N179" si="110">E180+E181</f>
        <v>13000</v>
      </c>
      <c r="F179" s="75">
        <f t="shared" si="110"/>
        <v>6134</v>
      </c>
      <c r="G179" s="75">
        <f t="shared" si="110"/>
        <v>12000</v>
      </c>
      <c r="H179" s="75">
        <f t="shared" si="110"/>
        <v>3000</v>
      </c>
      <c r="I179" s="164">
        <f t="shared" si="110"/>
        <v>12000.02</v>
      </c>
      <c r="J179" s="164">
        <f t="shared" si="110"/>
        <v>967.05</v>
      </c>
      <c r="K179" s="75">
        <f t="shared" si="110"/>
        <v>262000</v>
      </c>
      <c r="L179" s="75">
        <f t="shared" si="110"/>
        <v>1658</v>
      </c>
      <c r="M179" s="75">
        <f t="shared" si="110"/>
        <v>249000</v>
      </c>
      <c r="N179" s="75">
        <f t="shared" si="110"/>
        <v>-4476</v>
      </c>
      <c r="O179" s="47">
        <f t="shared" si="86"/>
        <v>92.307846153846157</v>
      </c>
      <c r="P179" s="47">
        <f t="shared" si="86"/>
        <v>15.765405934137593</v>
      </c>
      <c r="Q179" s="47">
        <f t="shared" si="87"/>
        <v>2015.3846153846152</v>
      </c>
      <c r="R179" s="47">
        <f t="shared" si="87"/>
        <v>27.0296706879687</v>
      </c>
    </row>
    <row r="180" spans="1:18" s="12" customFormat="1" x14ac:dyDescent="0.3">
      <c r="A180" s="11">
        <v>131</v>
      </c>
      <c r="B180" s="76">
        <v>731100</v>
      </c>
      <c r="C180" s="60" t="s">
        <v>231</v>
      </c>
      <c r="D180" s="78">
        <v>131</v>
      </c>
      <c r="E180" s="79">
        <v>0</v>
      </c>
      <c r="F180" s="79">
        <v>0</v>
      </c>
      <c r="G180" s="79">
        <v>0</v>
      </c>
      <c r="H180" s="79">
        <v>0</v>
      </c>
      <c r="I180" s="165">
        <v>0</v>
      </c>
      <c r="J180" s="165">
        <v>0</v>
      </c>
      <c r="K180" s="79">
        <v>250000</v>
      </c>
      <c r="L180" s="79">
        <v>0</v>
      </c>
      <c r="M180" s="80">
        <f t="shared" ref="M180:N181" si="111">K180-E180</f>
        <v>250000</v>
      </c>
      <c r="N180" s="80">
        <f t="shared" si="111"/>
        <v>0</v>
      </c>
      <c r="O180" s="52"/>
      <c r="P180" s="52"/>
      <c r="Q180" s="52"/>
      <c r="R180" s="52"/>
    </row>
    <row r="181" spans="1:18" s="12" customFormat="1" x14ac:dyDescent="0.3">
      <c r="A181" s="11">
        <v>132</v>
      </c>
      <c r="B181" s="76">
        <v>731200</v>
      </c>
      <c r="C181" s="60" t="s">
        <v>232</v>
      </c>
      <c r="D181" s="78">
        <v>132</v>
      </c>
      <c r="E181" s="79">
        <v>13000</v>
      </c>
      <c r="F181" s="79">
        <v>6134</v>
      </c>
      <c r="G181" s="79">
        <v>12000</v>
      </c>
      <c r="H181" s="79">
        <v>3000</v>
      </c>
      <c r="I181" s="165">
        <v>12000.02</v>
      </c>
      <c r="J181" s="165">
        <v>967.05</v>
      </c>
      <c r="K181" s="79">
        <v>12000</v>
      </c>
      <c r="L181" s="79">
        <v>1658</v>
      </c>
      <c r="M181" s="80">
        <f t="shared" si="111"/>
        <v>-1000</v>
      </c>
      <c r="N181" s="80">
        <f t="shared" si="111"/>
        <v>-4476</v>
      </c>
      <c r="O181" s="52">
        <f t="shared" si="86"/>
        <v>92.307846153846157</v>
      </c>
      <c r="P181" s="52">
        <f t="shared" si="86"/>
        <v>15.765405934137593</v>
      </c>
      <c r="Q181" s="52">
        <f t="shared" si="87"/>
        <v>92.307692307692307</v>
      </c>
      <c r="R181" s="52">
        <f t="shared" si="87"/>
        <v>27.0296706879687</v>
      </c>
    </row>
    <row r="182" spans="1:18" s="12" customFormat="1" ht="30" x14ac:dyDescent="0.3">
      <c r="A182" s="11">
        <v>133</v>
      </c>
      <c r="B182" s="54">
        <v>780000</v>
      </c>
      <c r="C182" s="55" t="s">
        <v>233</v>
      </c>
      <c r="D182" s="87" t="s">
        <v>48</v>
      </c>
      <c r="E182" s="72">
        <f t="shared" ref="E182:N182" si="112">E183+E189</f>
        <v>13201487</v>
      </c>
      <c r="F182" s="72">
        <f t="shared" si="112"/>
        <v>0</v>
      </c>
      <c r="G182" s="72">
        <f t="shared" si="112"/>
        <v>2735329</v>
      </c>
      <c r="H182" s="72">
        <f t="shared" si="112"/>
        <v>0</v>
      </c>
      <c r="I182" s="163">
        <f t="shared" si="112"/>
        <v>12077268.700000001</v>
      </c>
      <c r="J182" s="163">
        <f t="shared" si="112"/>
        <v>0</v>
      </c>
      <c r="K182" s="72">
        <f t="shared" si="112"/>
        <v>3510507</v>
      </c>
      <c r="L182" s="72">
        <f t="shared" si="112"/>
        <v>0</v>
      </c>
      <c r="M182" s="72">
        <f t="shared" si="112"/>
        <v>-9690980</v>
      </c>
      <c r="N182" s="72">
        <f t="shared" si="112"/>
        <v>0</v>
      </c>
      <c r="O182" s="47">
        <f t="shared" si="86"/>
        <v>91.484154019922158</v>
      </c>
      <c r="P182" s="47"/>
      <c r="Q182" s="47">
        <f t="shared" si="87"/>
        <v>26.591754398576462</v>
      </c>
      <c r="R182" s="47"/>
    </row>
    <row r="183" spans="1:18" s="12" customFormat="1" ht="30" x14ac:dyDescent="0.3">
      <c r="A183" s="11">
        <v>134</v>
      </c>
      <c r="B183" s="82">
        <v>787000</v>
      </c>
      <c r="C183" s="83" t="s">
        <v>143</v>
      </c>
      <c r="D183" s="87" t="s">
        <v>49</v>
      </c>
      <c r="E183" s="75">
        <f t="shared" ref="E183:N183" si="113">E184+E185+E186+E187+E188</f>
        <v>13201487</v>
      </c>
      <c r="F183" s="75">
        <f t="shared" si="113"/>
        <v>0</v>
      </c>
      <c r="G183" s="75">
        <f t="shared" si="113"/>
        <v>2735329</v>
      </c>
      <c r="H183" s="75">
        <f t="shared" si="113"/>
        <v>0</v>
      </c>
      <c r="I183" s="164">
        <f t="shared" si="113"/>
        <v>12077268.700000001</v>
      </c>
      <c r="J183" s="164">
        <f t="shared" si="113"/>
        <v>0</v>
      </c>
      <c r="K183" s="75">
        <f t="shared" si="113"/>
        <v>3510507</v>
      </c>
      <c r="L183" s="75">
        <f t="shared" si="113"/>
        <v>0</v>
      </c>
      <c r="M183" s="75">
        <f t="shared" si="113"/>
        <v>-9690980</v>
      </c>
      <c r="N183" s="75">
        <f t="shared" si="113"/>
        <v>0</v>
      </c>
      <c r="O183" s="47">
        <f t="shared" si="86"/>
        <v>91.484154019922158</v>
      </c>
      <c r="P183" s="47"/>
      <c r="Q183" s="47">
        <f t="shared" si="87"/>
        <v>26.591754398576462</v>
      </c>
      <c r="R183" s="47"/>
    </row>
    <row r="184" spans="1:18" s="12" customFormat="1" x14ac:dyDescent="0.3">
      <c r="A184" s="11">
        <v>135</v>
      </c>
      <c r="B184" s="76">
        <v>787100</v>
      </c>
      <c r="C184" s="60" t="s">
        <v>234</v>
      </c>
      <c r="D184" s="78">
        <v>135</v>
      </c>
      <c r="E184" s="79">
        <v>0</v>
      </c>
      <c r="F184" s="79">
        <v>0</v>
      </c>
      <c r="G184" s="79">
        <v>0</v>
      </c>
      <c r="H184" s="79">
        <v>0</v>
      </c>
      <c r="I184" s="165">
        <v>0</v>
      </c>
      <c r="J184" s="165">
        <v>0</v>
      </c>
      <c r="K184" s="79">
        <v>0</v>
      </c>
      <c r="L184" s="79">
        <v>0</v>
      </c>
      <c r="M184" s="80">
        <f t="shared" ref="M184:N188" si="114">K184-E184</f>
        <v>0</v>
      </c>
      <c r="N184" s="80">
        <f t="shared" si="114"/>
        <v>0</v>
      </c>
      <c r="O184" s="52"/>
      <c r="P184" s="52"/>
      <c r="Q184" s="52"/>
      <c r="R184" s="52"/>
    </row>
    <row r="185" spans="1:18" s="12" customFormat="1" x14ac:dyDescent="0.3">
      <c r="A185" s="11">
        <v>136</v>
      </c>
      <c r="B185" s="76">
        <v>787200</v>
      </c>
      <c r="C185" s="60" t="s">
        <v>235</v>
      </c>
      <c r="D185" s="78">
        <v>136</v>
      </c>
      <c r="E185" s="85">
        <v>13193487</v>
      </c>
      <c r="F185" s="79">
        <v>0</v>
      </c>
      <c r="G185" s="85">
        <v>2727329</v>
      </c>
      <c r="H185" s="85">
        <v>0</v>
      </c>
      <c r="I185" s="166">
        <v>12077055.560000001</v>
      </c>
      <c r="J185" s="165">
        <v>0</v>
      </c>
      <c r="K185" s="85">
        <v>3503007</v>
      </c>
      <c r="L185" s="79">
        <v>0</v>
      </c>
      <c r="M185" s="80">
        <f t="shared" si="114"/>
        <v>-9690480</v>
      </c>
      <c r="N185" s="80">
        <f t="shared" si="114"/>
        <v>0</v>
      </c>
      <c r="O185" s="52">
        <f t="shared" si="86"/>
        <v>91.538010838226469</v>
      </c>
      <c r="P185" s="52"/>
      <c r="Q185" s="52">
        <f t="shared" si="87"/>
        <v>26.551032338910858</v>
      </c>
      <c r="R185" s="52"/>
    </row>
    <row r="186" spans="1:18" s="12" customFormat="1" ht="30" x14ac:dyDescent="0.3">
      <c r="A186" s="11">
        <v>137</v>
      </c>
      <c r="B186" s="76">
        <v>787300</v>
      </c>
      <c r="C186" s="60" t="s">
        <v>236</v>
      </c>
      <c r="D186" s="78">
        <v>137</v>
      </c>
      <c r="E186" s="79">
        <v>5000</v>
      </c>
      <c r="F186" s="79">
        <v>0</v>
      </c>
      <c r="G186" s="79">
        <v>5000</v>
      </c>
      <c r="H186" s="79">
        <v>0</v>
      </c>
      <c r="I186" s="165">
        <v>213.14</v>
      </c>
      <c r="J186" s="165">
        <v>0</v>
      </c>
      <c r="K186" s="79">
        <v>4500</v>
      </c>
      <c r="L186" s="79">
        <v>0</v>
      </c>
      <c r="M186" s="80">
        <f t="shared" si="114"/>
        <v>-500</v>
      </c>
      <c r="N186" s="80">
        <f t="shared" si="114"/>
        <v>0</v>
      </c>
      <c r="O186" s="52">
        <f t="shared" si="86"/>
        <v>4.2628000000000004</v>
      </c>
      <c r="P186" s="52"/>
      <c r="Q186" s="52">
        <f t="shared" si="87"/>
        <v>90</v>
      </c>
      <c r="R186" s="52"/>
    </row>
    <row r="187" spans="1:18" s="12" customFormat="1" ht="30" x14ac:dyDescent="0.3">
      <c r="A187" s="11">
        <v>138</v>
      </c>
      <c r="B187" s="76">
        <v>787400</v>
      </c>
      <c r="C187" s="60" t="s">
        <v>237</v>
      </c>
      <c r="D187" s="78">
        <v>138</v>
      </c>
      <c r="E187" s="79">
        <v>3000</v>
      </c>
      <c r="F187" s="79">
        <v>0</v>
      </c>
      <c r="G187" s="79">
        <v>3000</v>
      </c>
      <c r="H187" s="79">
        <v>0</v>
      </c>
      <c r="I187" s="165">
        <v>0</v>
      </c>
      <c r="J187" s="165">
        <v>0</v>
      </c>
      <c r="K187" s="79">
        <v>3000</v>
      </c>
      <c r="L187" s="79">
        <v>0</v>
      </c>
      <c r="M187" s="80">
        <f t="shared" si="114"/>
        <v>0</v>
      </c>
      <c r="N187" s="80">
        <f t="shared" si="114"/>
        <v>0</v>
      </c>
      <c r="O187" s="52">
        <f t="shared" si="86"/>
        <v>0</v>
      </c>
      <c r="P187" s="52"/>
      <c r="Q187" s="52">
        <f t="shared" si="87"/>
        <v>100</v>
      </c>
      <c r="R187" s="52"/>
    </row>
    <row r="188" spans="1:18" s="12" customFormat="1" x14ac:dyDescent="0.3">
      <c r="A188" s="11">
        <v>139</v>
      </c>
      <c r="B188" s="76">
        <v>787900</v>
      </c>
      <c r="C188" s="60" t="s">
        <v>238</v>
      </c>
      <c r="D188" s="78">
        <v>139</v>
      </c>
      <c r="E188" s="79">
        <v>0</v>
      </c>
      <c r="F188" s="79">
        <v>0</v>
      </c>
      <c r="G188" s="79">
        <v>0</v>
      </c>
      <c r="H188" s="79">
        <v>0</v>
      </c>
      <c r="I188" s="165">
        <v>0</v>
      </c>
      <c r="J188" s="165">
        <v>0</v>
      </c>
      <c r="K188" s="79">
        <v>0</v>
      </c>
      <c r="L188" s="79">
        <v>0</v>
      </c>
      <c r="M188" s="80">
        <f t="shared" si="114"/>
        <v>0</v>
      </c>
      <c r="N188" s="80">
        <f t="shared" si="114"/>
        <v>0</v>
      </c>
      <c r="O188" s="52"/>
      <c r="P188" s="52"/>
      <c r="Q188" s="52" t="e">
        <f t="shared" si="87"/>
        <v>#DIV/0!</v>
      </c>
      <c r="R188" s="52"/>
    </row>
    <row r="189" spans="1:18" s="12" customFormat="1" x14ac:dyDescent="0.3">
      <c r="A189" s="11">
        <v>140</v>
      </c>
      <c r="B189" s="82">
        <v>788000</v>
      </c>
      <c r="C189" s="83" t="s">
        <v>144</v>
      </c>
      <c r="D189" s="87" t="s">
        <v>50</v>
      </c>
      <c r="E189" s="75">
        <f t="shared" ref="E189:N189" si="115">E190</f>
        <v>0</v>
      </c>
      <c r="F189" s="75">
        <f t="shared" si="115"/>
        <v>0</v>
      </c>
      <c r="G189" s="75">
        <f t="shared" si="115"/>
        <v>0</v>
      </c>
      <c r="H189" s="75">
        <f t="shared" si="115"/>
        <v>0</v>
      </c>
      <c r="I189" s="164">
        <f t="shared" si="115"/>
        <v>0</v>
      </c>
      <c r="J189" s="164">
        <f t="shared" si="115"/>
        <v>0</v>
      </c>
      <c r="K189" s="75">
        <f t="shared" si="115"/>
        <v>0</v>
      </c>
      <c r="L189" s="75">
        <f t="shared" si="115"/>
        <v>0</v>
      </c>
      <c r="M189" s="75">
        <f t="shared" si="115"/>
        <v>0</v>
      </c>
      <c r="N189" s="75">
        <f t="shared" si="115"/>
        <v>0</v>
      </c>
      <c r="O189" s="47"/>
      <c r="P189" s="47"/>
      <c r="Q189" s="47"/>
      <c r="R189" s="47"/>
    </row>
    <row r="190" spans="1:18" s="12" customFormat="1" x14ac:dyDescent="0.3">
      <c r="A190" s="11">
        <v>141</v>
      </c>
      <c r="B190" s="76">
        <v>788100</v>
      </c>
      <c r="C190" s="60" t="s">
        <v>144</v>
      </c>
      <c r="D190" s="81">
        <v>141</v>
      </c>
      <c r="E190" s="79">
        <v>0</v>
      </c>
      <c r="F190" s="79">
        <v>0</v>
      </c>
      <c r="G190" s="79">
        <v>0</v>
      </c>
      <c r="H190" s="79">
        <v>0</v>
      </c>
      <c r="I190" s="165">
        <v>0</v>
      </c>
      <c r="J190" s="165">
        <v>0</v>
      </c>
      <c r="K190" s="79">
        <v>0</v>
      </c>
      <c r="L190" s="79">
        <v>0</v>
      </c>
      <c r="M190" s="80">
        <f>K190-E190</f>
        <v>0</v>
      </c>
      <c r="N190" s="80">
        <f>L190-F190</f>
        <v>0</v>
      </c>
      <c r="O190" s="52"/>
      <c r="P190" s="52"/>
      <c r="Q190" s="52"/>
      <c r="R190" s="52"/>
    </row>
    <row r="191" spans="1:18" s="12" customFormat="1" x14ac:dyDescent="0.3">
      <c r="A191" s="11"/>
      <c r="B191" s="82"/>
      <c r="C191" s="60"/>
      <c r="D191" s="87"/>
      <c r="E191" s="79"/>
      <c r="F191" s="79"/>
      <c r="G191" s="79"/>
      <c r="H191" s="79"/>
      <c r="I191" s="165"/>
      <c r="J191" s="165"/>
      <c r="K191" s="79"/>
      <c r="L191" s="79"/>
      <c r="M191" s="79"/>
      <c r="N191" s="79"/>
      <c r="O191" s="52"/>
      <c r="P191" s="52"/>
      <c r="Q191" s="52"/>
      <c r="R191" s="52"/>
    </row>
    <row r="192" spans="1:18" s="12" customFormat="1" x14ac:dyDescent="0.3">
      <c r="A192" s="11">
        <v>142</v>
      </c>
      <c r="B192" s="206" t="s">
        <v>239</v>
      </c>
      <c r="C192" s="207"/>
      <c r="D192" s="87" t="s">
        <v>51</v>
      </c>
      <c r="E192" s="72">
        <f t="shared" ref="E192:N192" si="116">E193+E213</f>
        <v>1022700</v>
      </c>
      <c r="F192" s="72">
        <f t="shared" si="116"/>
        <v>0</v>
      </c>
      <c r="G192" s="72">
        <f t="shared" si="116"/>
        <v>441000</v>
      </c>
      <c r="H192" s="72">
        <f t="shared" si="116"/>
        <v>0</v>
      </c>
      <c r="I192" s="163">
        <f t="shared" si="116"/>
        <v>925851.12</v>
      </c>
      <c r="J192" s="163">
        <f t="shared" si="116"/>
        <v>0</v>
      </c>
      <c r="K192" s="72">
        <f t="shared" si="116"/>
        <v>1100000</v>
      </c>
      <c r="L192" s="72">
        <f t="shared" si="116"/>
        <v>0</v>
      </c>
      <c r="M192" s="72">
        <f t="shared" si="116"/>
        <v>77300</v>
      </c>
      <c r="N192" s="72">
        <f t="shared" si="116"/>
        <v>0</v>
      </c>
      <c r="O192" s="47">
        <f t="shared" ref="O192:P217" si="117">I192/E192*100</f>
        <v>90.530079202112063</v>
      </c>
      <c r="P192" s="47"/>
      <c r="Q192" s="47">
        <f t="shared" ref="Q192:R217" si="118">K192/E192*100</f>
        <v>107.5584237801897</v>
      </c>
      <c r="R192" s="47"/>
    </row>
    <row r="193" spans="1:18" s="12" customFormat="1" ht="30" x14ac:dyDescent="0.3">
      <c r="A193" s="11">
        <v>143</v>
      </c>
      <c r="B193" s="86">
        <v>810000</v>
      </c>
      <c r="C193" s="59" t="s">
        <v>240</v>
      </c>
      <c r="D193" s="87" t="s">
        <v>52</v>
      </c>
      <c r="E193" s="72">
        <f t="shared" ref="E193:N193" si="119">E194+E200+E202+E207+E209+E211</f>
        <v>1022700</v>
      </c>
      <c r="F193" s="72">
        <f t="shared" si="119"/>
        <v>0</v>
      </c>
      <c r="G193" s="72">
        <f t="shared" si="119"/>
        <v>441000</v>
      </c>
      <c r="H193" s="72">
        <f t="shared" si="119"/>
        <v>0</v>
      </c>
      <c r="I193" s="163">
        <f t="shared" si="119"/>
        <v>925851.12</v>
      </c>
      <c r="J193" s="163">
        <f t="shared" si="119"/>
        <v>0</v>
      </c>
      <c r="K193" s="72">
        <f t="shared" si="119"/>
        <v>1100000</v>
      </c>
      <c r="L193" s="72">
        <f t="shared" si="119"/>
        <v>0</v>
      </c>
      <c r="M193" s="72">
        <f t="shared" si="119"/>
        <v>77300</v>
      </c>
      <c r="N193" s="72">
        <f t="shared" si="119"/>
        <v>0</v>
      </c>
      <c r="O193" s="47">
        <f t="shared" si="117"/>
        <v>90.530079202112063</v>
      </c>
      <c r="P193" s="47"/>
      <c r="Q193" s="47">
        <f t="shared" si="118"/>
        <v>107.5584237801897</v>
      </c>
      <c r="R193" s="47"/>
    </row>
    <row r="194" spans="1:18" s="12" customFormat="1" ht="30" x14ac:dyDescent="0.3">
      <c r="A194" s="11">
        <v>144</v>
      </c>
      <c r="B194" s="82">
        <v>811000</v>
      </c>
      <c r="C194" s="83" t="s">
        <v>160</v>
      </c>
      <c r="D194" s="84" t="s">
        <v>53</v>
      </c>
      <c r="E194" s="75">
        <f t="shared" ref="E194:N194" si="120">E195+E196+E197+E198+E199</f>
        <v>55000</v>
      </c>
      <c r="F194" s="75">
        <f t="shared" si="120"/>
        <v>0</v>
      </c>
      <c r="G194" s="75">
        <f t="shared" si="120"/>
        <v>301000</v>
      </c>
      <c r="H194" s="75">
        <f t="shared" si="120"/>
        <v>0</v>
      </c>
      <c r="I194" s="164">
        <f t="shared" si="120"/>
        <v>0</v>
      </c>
      <c r="J194" s="164">
        <f t="shared" si="120"/>
        <v>0</v>
      </c>
      <c r="K194" s="75">
        <f t="shared" si="120"/>
        <v>100000</v>
      </c>
      <c r="L194" s="75">
        <f t="shared" si="120"/>
        <v>0</v>
      </c>
      <c r="M194" s="75">
        <f t="shared" si="120"/>
        <v>45000</v>
      </c>
      <c r="N194" s="75">
        <f t="shared" si="120"/>
        <v>0</v>
      </c>
      <c r="O194" s="47">
        <f t="shared" si="117"/>
        <v>0</v>
      </c>
      <c r="P194" s="47"/>
      <c r="Q194" s="47">
        <f t="shared" si="118"/>
        <v>181.81818181818181</v>
      </c>
      <c r="R194" s="47"/>
    </row>
    <row r="195" spans="1:18" s="12" customFormat="1" x14ac:dyDescent="0.3">
      <c r="A195" s="11">
        <v>145</v>
      </c>
      <c r="B195" s="76">
        <v>811100</v>
      </c>
      <c r="C195" s="60" t="s">
        <v>241</v>
      </c>
      <c r="D195" s="78">
        <v>145</v>
      </c>
      <c r="E195" s="79">
        <v>50000</v>
      </c>
      <c r="F195" s="79">
        <v>0</v>
      </c>
      <c r="G195" s="79">
        <v>296000</v>
      </c>
      <c r="H195" s="79">
        <v>0</v>
      </c>
      <c r="I195" s="165">
        <v>0</v>
      </c>
      <c r="J195" s="165">
        <v>0</v>
      </c>
      <c r="K195" s="79">
        <v>100000</v>
      </c>
      <c r="L195" s="79">
        <v>0</v>
      </c>
      <c r="M195" s="80">
        <f t="shared" ref="M195:N199" si="121">K195-E195</f>
        <v>50000</v>
      </c>
      <c r="N195" s="80">
        <f t="shared" si="121"/>
        <v>0</v>
      </c>
      <c r="O195" s="52">
        <f t="shared" si="117"/>
        <v>0</v>
      </c>
      <c r="P195" s="52"/>
      <c r="Q195" s="52">
        <f t="shared" si="118"/>
        <v>200</v>
      </c>
      <c r="R195" s="52"/>
    </row>
    <row r="196" spans="1:18" s="12" customFormat="1" x14ac:dyDescent="0.3">
      <c r="A196" s="11">
        <v>146</v>
      </c>
      <c r="B196" s="76">
        <v>811200</v>
      </c>
      <c r="C196" s="60" t="s">
        <v>242</v>
      </c>
      <c r="D196" s="78">
        <v>146</v>
      </c>
      <c r="E196" s="79">
        <v>5000</v>
      </c>
      <c r="F196" s="79">
        <v>0</v>
      </c>
      <c r="G196" s="79">
        <v>5000</v>
      </c>
      <c r="H196" s="79">
        <v>0</v>
      </c>
      <c r="I196" s="165">
        <v>0</v>
      </c>
      <c r="J196" s="165">
        <v>0</v>
      </c>
      <c r="K196" s="79">
        <v>0</v>
      </c>
      <c r="L196" s="79">
        <v>0</v>
      </c>
      <c r="M196" s="80">
        <f t="shared" si="121"/>
        <v>-5000</v>
      </c>
      <c r="N196" s="80">
        <f t="shared" si="121"/>
        <v>0</v>
      </c>
      <c r="O196" s="52">
        <f t="shared" si="117"/>
        <v>0</v>
      </c>
      <c r="P196" s="52"/>
      <c r="Q196" s="52">
        <f t="shared" si="118"/>
        <v>0</v>
      </c>
      <c r="R196" s="52"/>
    </row>
    <row r="197" spans="1:18" s="12" customFormat="1" x14ac:dyDescent="0.3">
      <c r="A197" s="11">
        <v>147</v>
      </c>
      <c r="B197" s="76">
        <v>811300</v>
      </c>
      <c r="C197" s="60" t="s">
        <v>243</v>
      </c>
      <c r="D197" s="78">
        <v>147</v>
      </c>
      <c r="E197" s="79">
        <v>0</v>
      </c>
      <c r="F197" s="79">
        <v>0</v>
      </c>
      <c r="G197" s="79">
        <v>0</v>
      </c>
      <c r="H197" s="79">
        <v>0</v>
      </c>
      <c r="I197" s="165">
        <v>0</v>
      </c>
      <c r="J197" s="165">
        <v>0</v>
      </c>
      <c r="K197" s="79">
        <v>0</v>
      </c>
      <c r="L197" s="79">
        <v>0</v>
      </c>
      <c r="M197" s="80">
        <f t="shared" si="121"/>
        <v>0</v>
      </c>
      <c r="N197" s="80">
        <f t="shared" si="121"/>
        <v>0</v>
      </c>
      <c r="O197" s="52"/>
      <c r="P197" s="52"/>
      <c r="Q197" s="52"/>
      <c r="R197" s="52"/>
    </row>
    <row r="198" spans="1:18" s="12" customFormat="1" x14ac:dyDescent="0.3">
      <c r="A198" s="11">
        <v>148</v>
      </c>
      <c r="B198" s="76">
        <v>811400</v>
      </c>
      <c r="C198" s="60" t="s">
        <v>244</v>
      </c>
      <c r="D198" s="78">
        <v>148</v>
      </c>
      <c r="E198" s="79">
        <v>0</v>
      </c>
      <c r="F198" s="79">
        <v>0</v>
      </c>
      <c r="G198" s="79">
        <v>0</v>
      </c>
      <c r="H198" s="79">
        <v>0</v>
      </c>
      <c r="I198" s="165">
        <v>0</v>
      </c>
      <c r="J198" s="165">
        <v>0</v>
      </c>
      <c r="K198" s="79">
        <v>0</v>
      </c>
      <c r="L198" s="79">
        <v>0</v>
      </c>
      <c r="M198" s="80">
        <f t="shared" si="121"/>
        <v>0</v>
      </c>
      <c r="N198" s="80">
        <f t="shared" si="121"/>
        <v>0</v>
      </c>
      <c r="O198" s="52"/>
      <c r="P198" s="52"/>
      <c r="Q198" s="52"/>
      <c r="R198" s="52"/>
    </row>
    <row r="199" spans="1:18" s="12" customFormat="1" ht="30" x14ac:dyDescent="0.3">
      <c r="A199" s="11">
        <v>149</v>
      </c>
      <c r="B199" s="76">
        <v>811900</v>
      </c>
      <c r="C199" s="60" t="s">
        <v>245</v>
      </c>
      <c r="D199" s="78">
        <v>149</v>
      </c>
      <c r="E199" s="79">
        <v>0</v>
      </c>
      <c r="F199" s="79">
        <v>0</v>
      </c>
      <c r="G199" s="79">
        <v>0</v>
      </c>
      <c r="H199" s="79">
        <v>0</v>
      </c>
      <c r="I199" s="165">
        <v>0</v>
      </c>
      <c r="J199" s="165">
        <v>0</v>
      </c>
      <c r="K199" s="79">
        <v>0</v>
      </c>
      <c r="L199" s="79">
        <v>0</v>
      </c>
      <c r="M199" s="80">
        <f t="shared" si="121"/>
        <v>0</v>
      </c>
      <c r="N199" s="80">
        <f t="shared" si="121"/>
        <v>0</v>
      </c>
      <c r="O199" s="52"/>
      <c r="P199" s="52"/>
      <c r="Q199" s="52"/>
      <c r="R199" s="52"/>
    </row>
    <row r="200" spans="1:18" s="12" customFormat="1" x14ac:dyDescent="0.3">
      <c r="A200" s="11">
        <v>150</v>
      </c>
      <c r="B200" s="82">
        <v>812000</v>
      </c>
      <c r="C200" s="83" t="s">
        <v>161</v>
      </c>
      <c r="D200" s="84" t="s">
        <v>54</v>
      </c>
      <c r="E200" s="75">
        <f t="shared" ref="E200:N200" si="122">E201</f>
        <v>0</v>
      </c>
      <c r="F200" s="75">
        <f t="shared" si="122"/>
        <v>0</v>
      </c>
      <c r="G200" s="75">
        <f t="shared" si="122"/>
        <v>0</v>
      </c>
      <c r="H200" s="75">
        <f t="shared" si="122"/>
        <v>0</v>
      </c>
      <c r="I200" s="164">
        <f t="shared" si="122"/>
        <v>0</v>
      </c>
      <c r="J200" s="164">
        <f t="shared" si="122"/>
        <v>0</v>
      </c>
      <c r="K200" s="75">
        <f t="shared" si="122"/>
        <v>0</v>
      </c>
      <c r="L200" s="75">
        <f t="shared" si="122"/>
        <v>0</v>
      </c>
      <c r="M200" s="75">
        <f t="shared" si="122"/>
        <v>0</v>
      </c>
      <c r="N200" s="75">
        <f t="shared" si="122"/>
        <v>0</v>
      </c>
      <c r="O200" s="47"/>
      <c r="P200" s="47"/>
      <c r="Q200" s="47"/>
      <c r="R200" s="47"/>
    </row>
    <row r="201" spans="1:18" s="12" customFormat="1" x14ac:dyDescent="0.3">
      <c r="A201" s="11">
        <v>151</v>
      </c>
      <c r="B201" s="76">
        <v>812100</v>
      </c>
      <c r="C201" s="60" t="s">
        <v>161</v>
      </c>
      <c r="D201" s="81">
        <v>151</v>
      </c>
      <c r="E201" s="79">
        <v>0</v>
      </c>
      <c r="F201" s="79">
        <v>0</v>
      </c>
      <c r="G201" s="79">
        <v>0</v>
      </c>
      <c r="H201" s="79">
        <v>0</v>
      </c>
      <c r="I201" s="165">
        <v>0</v>
      </c>
      <c r="J201" s="165">
        <v>0</v>
      </c>
      <c r="K201" s="79">
        <v>0</v>
      </c>
      <c r="L201" s="79">
        <v>0</v>
      </c>
      <c r="M201" s="80">
        <f>K201-E201</f>
        <v>0</v>
      </c>
      <c r="N201" s="80">
        <f>L201-F201</f>
        <v>0</v>
      </c>
      <c r="O201" s="52"/>
      <c r="P201" s="52"/>
      <c r="Q201" s="52"/>
      <c r="R201" s="52"/>
    </row>
    <row r="202" spans="1:18" s="12" customFormat="1" ht="30" x14ac:dyDescent="0.3">
      <c r="A202" s="11">
        <v>152</v>
      </c>
      <c r="B202" s="82">
        <v>813000</v>
      </c>
      <c r="C202" s="83" t="s">
        <v>162</v>
      </c>
      <c r="D202" s="84" t="s">
        <v>55</v>
      </c>
      <c r="E202" s="75">
        <f t="shared" ref="E202:N202" si="123">E203+E204+E205+E206</f>
        <v>967700</v>
      </c>
      <c r="F202" s="75">
        <f t="shared" si="123"/>
        <v>0</v>
      </c>
      <c r="G202" s="75">
        <f t="shared" si="123"/>
        <v>140000</v>
      </c>
      <c r="H202" s="75">
        <f t="shared" si="123"/>
        <v>0</v>
      </c>
      <c r="I202" s="164">
        <f t="shared" si="123"/>
        <v>925851.12</v>
      </c>
      <c r="J202" s="164">
        <f t="shared" si="123"/>
        <v>0</v>
      </c>
      <c r="K202" s="75">
        <f t="shared" si="123"/>
        <v>1000000</v>
      </c>
      <c r="L202" s="75">
        <f t="shared" si="123"/>
        <v>0</v>
      </c>
      <c r="M202" s="75">
        <f t="shared" si="123"/>
        <v>32300</v>
      </c>
      <c r="N202" s="75">
        <f t="shared" si="123"/>
        <v>0</v>
      </c>
      <c r="O202" s="47">
        <f t="shared" si="117"/>
        <v>95.675428335227863</v>
      </c>
      <c r="P202" s="47"/>
      <c r="Q202" s="47">
        <f t="shared" si="118"/>
        <v>103.33781130515656</v>
      </c>
      <c r="R202" s="47"/>
    </row>
    <row r="203" spans="1:18" s="12" customFormat="1" x14ac:dyDescent="0.3">
      <c r="A203" s="11">
        <v>153</v>
      </c>
      <c r="B203" s="76">
        <v>813100</v>
      </c>
      <c r="C203" s="60" t="s">
        <v>246</v>
      </c>
      <c r="D203" s="78">
        <v>153</v>
      </c>
      <c r="E203" s="79">
        <v>967700</v>
      </c>
      <c r="F203" s="79">
        <v>0</v>
      </c>
      <c r="G203" s="79">
        <v>140000</v>
      </c>
      <c r="H203" s="79">
        <v>0</v>
      </c>
      <c r="I203" s="165">
        <v>925851.12</v>
      </c>
      <c r="J203" s="165">
        <v>0</v>
      </c>
      <c r="K203" s="79">
        <v>1000000</v>
      </c>
      <c r="L203" s="79">
        <v>0</v>
      </c>
      <c r="M203" s="80">
        <f t="shared" ref="M203:N206" si="124">K203-E203</f>
        <v>32300</v>
      </c>
      <c r="N203" s="80">
        <f t="shared" si="124"/>
        <v>0</v>
      </c>
      <c r="O203" s="52">
        <f t="shared" si="117"/>
        <v>95.675428335227863</v>
      </c>
      <c r="P203" s="52"/>
      <c r="Q203" s="52">
        <f t="shared" si="118"/>
        <v>103.33781130515656</v>
      </c>
      <c r="R203" s="52"/>
    </row>
    <row r="204" spans="1:18" s="12" customFormat="1" x14ac:dyDescent="0.3">
      <c r="A204" s="11">
        <v>154</v>
      </c>
      <c r="B204" s="76">
        <v>813200</v>
      </c>
      <c r="C204" s="60" t="s">
        <v>247</v>
      </c>
      <c r="D204" s="78">
        <v>154</v>
      </c>
      <c r="E204" s="79">
        <v>0</v>
      </c>
      <c r="F204" s="79">
        <v>0</v>
      </c>
      <c r="G204" s="79">
        <v>0</v>
      </c>
      <c r="H204" s="79">
        <v>0</v>
      </c>
      <c r="I204" s="165">
        <v>0</v>
      </c>
      <c r="J204" s="165">
        <v>0</v>
      </c>
      <c r="K204" s="79">
        <v>0</v>
      </c>
      <c r="L204" s="79">
        <v>0</v>
      </c>
      <c r="M204" s="80">
        <f t="shared" si="124"/>
        <v>0</v>
      </c>
      <c r="N204" s="80">
        <f t="shared" si="124"/>
        <v>0</v>
      </c>
      <c r="O204" s="52"/>
      <c r="P204" s="52"/>
      <c r="Q204" s="52"/>
      <c r="R204" s="52"/>
    </row>
    <row r="205" spans="1:18" s="12" customFormat="1" x14ac:dyDescent="0.3">
      <c r="A205" s="11">
        <v>155</v>
      </c>
      <c r="B205" s="76">
        <v>813300</v>
      </c>
      <c r="C205" s="60" t="s">
        <v>248</v>
      </c>
      <c r="D205" s="78">
        <v>155</v>
      </c>
      <c r="E205" s="79">
        <v>0</v>
      </c>
      <c r="F205" s="79">
        <v>0</v>
      </c>
      <c r="G205" s="79">
        <v>0</v>
      </c>
      <c r="H205" s="79">
        <v>0</v>
      </c>
      <c r="I205" s="165">
        <v>0</v>
      </c>
      <c r="J205" s="165">
        <v>0</v>
      </c>
      <c r="K205" s="79">
        <v>0</v>
      </c>
      <c r="L205" s="79">
        <v>0</v>
      </c>
      <c r="M205" s="80">
        <f t="shared" si="124"/>
        <v>0</v>
      </c>
      <c r="N205" s="80">
        <f t="shared" si="124"/>
        <v>0</v>
      </c>
      <c r="O205" s="52"/>
      <c r="P205" s="52"/>
      <c r="Q205" s="52"/>
      <c r="R205" s="52"/>
    </row>
    <row r="206" spans="1:18" s="12" customFormat="1" ht="30" x14ac:dyDescent="0.3">
      <c r="A206" s="11">
        <v>156</v>
      </c>
      <c r="B206" s="76">
        <v>813900</v>
      </c>
      <c r="C206" s="60" t="s">
        <v>249</v>
      </c>
      <c r="D206" s="78">
        <v>156</v>
      </c>
      <c r="E206" s="79">
        <v>0</v>
      </c>
      <c r="F206" s="79">
        <v>0</v>
      </c>
      <c r="G206" s="79">
        <v>0</v>
      </c>
      <c r="H206" s="79">
        <v>0</v>
      </c>
      <c r="I206" s="165">
        <v>0</v>
      </c>
      <c r="J206" s="165">
        <v>0</v>
      </c>
      <c r="K206" s="79">
        <v>0</v>
      </c>
      <c r="L206" s="79">
        <v>0</v>
      </c>
      <c r="M206" s="80">
        <f t="shared" si="124"/>
        <v>0</v>
      </c>
      <c r="N206" s="80">
        <f t="shared" si="124"/>
        <v>0</v>
      </c>
      <c r="O206" s="52"/>
      <c r="P206" s="52"/>
      <c r="Q206" s="52"/>
      <c r="R206" s="52"/>
    </row>
    <row r="207" spans="1:18" s="12" customFormat="1" ht="45" x14ac:dyDescent="0.3">
      <c r="A207" s="11">
        <v>157</v>
      </c>
      <c r="B207" s="82">
        <v>814000</v>
      </c>
      <c r="C207" s="83" t="s">
        <v>163</v>
      </c>
      <c r="D207" s="84" t="s">
        <v>56</v>
      </c>
      <c r="E207" s="75">
        <f t="shared" ref="E207:N207" si="125">E208</f>
        <v>0</v>
      </c>
      <c r="F207" s="75">
        <f t="shared" si="125"/>
        <v>0</v>
      </c>
      <c r="G207" s="75">
        <f t="shared" si="125"/>
        <v>0</v>
      </c>
      <c r="H207" s="75">
        <f t="shared" si="125"/>
        <v>0</v>
      </c>
      <c r="I207" s="164">
        <f t="shared" si="125"/>
        <v>0</v>
      </c>
      <c r="J207" s="164">
        <f t="shared" si="125"/>
        <v>0</v>
      </c>
      <c r="K207" s="75">
        <f t="shared" si="125"/>
        <v>0</v>
      </c>
      <c r="L207" s="75">
        <f t="shared" si="125"/>
        <v>0</v>
      </c>
      <c r="M207" s="75">
        <f t="shared" si="125"/>
        <v>0</v>
      </c>
      <c r="N207" s="75">
        <f t="shared" si="125"/>
        <v>0</v>
      </c>
      <c r="O207" s="47"/>
      <c r="P207" s="47"/>
      <c r="Q207" s="47"/>
      <c r="R207" s="47"/>
    </row>
    <row r="208" spans="1:18" s="12" customFormat="1" ht="45" x14ac:dyDescent="0.3">
      <c r="A208" s="11">
        <v>158</v>
      </c>
      <c r="B208" s="76">
        <v>814100</v>
      </c>
      <c r="C208" s="60" t="s">
        <v>163</v>
      </c>
      <c r="D208" s="81">
        <v>158</v>
      </c>
      <c r="E208" s="79">
        <v>0</v>
      </c>
      <c r="F208" s="79">
        <v>0</v>
      </c>
      <c r="G208" s="79">
        <v>0</v>
      </c>
      <c r="H208" s="79">
        <v>0</v>
      </c>
      <c r="I208" s="165">
        <v>0</v>
      </c>
      <c r="J208" s="165">
        <v>0</v>
      </c>
      <c r="K208" s="79">
        <v>0</v>
      </c>
      <c r="L208" s="79">
        <v>0</v>
      </c>
      <c r="M208" s="80">
        <f>K208-E208</f>
        <v>0</v>
      </c>
      <c r="N208" s="80">
        <f>L208-F208</f>
        <v>0</v>
      </c>
      <c r="O208" s="52"/>
      <c r="P208" s="52"/>
      <c r="Q208" s="52"/>
      <c r="R208" s="52"/>
    </row>
    <row r="209" spans="1:19" s="12" customFormat="1" x14ac:dyDescent="0.3">
      <c r="A209" s="11">
        <v>159</v>
      </c>
      <c r="B209" s="82">
        <v>815000</v>
      </c>
      <c r="C209" s="83" t="s">
        <v>164</v>
      </c>
      <c r="D209" s="84" t="s">
        <v>57</v>
      </c>
      <c r="E209" s="75">
        <f t="shared" ref="E209:N209" si="126">E210</f>
        <v>0</v>
      </c>
      <c r="F209" s="75">
        <f t="shared" si="126"/>
        <v>0</v>
      </c>
      <c r="G209" s="75">
        <f t="shared" si="126"/>
        <v>0</v>
      </c>
      <c r="H209" s="75">
        <f t="shared" si="126"/>
        <v>0</v>
      </c>
      <c r="I209" s="164">
        <f t="shared" si="126"/>
        <v>0</v>
      </c>
      <c r="J209" s="164">
        <f t="shared" si="126"/>
        <v>0</v>
      </c>
      <c r="K209" s="75">
        <f t="shared" si="126"/>
        <v>0</v>
      </c>
      <c r="L209" s="75">
        <f t="shared" si="126"/>
        <v>0</v>
      </c>
      <c r="M209" s="75">
        <f t="shared" si="126"/>
        <v>0</v>
      </c>
      <c r="N209" s="75">
        <f t="shared" si="126"/>
        <v>0</v>
      </c>
      <c r="O209" s="47"/>
      <c r="P209" s="47"/>
      <c r="Q209" s="47"/>
      <c r="R209" s="47"/>
    </row>
    <row r="210" spans="1:19" s="12" customFormat="1" x14ac:dyDescent="0.3">
      <c r="A210" s="11">
        <v>160</v>
      </c>
      <c r="B210" s="76">
        <v>815100</v>
      </c>
      <c r="C210" s="60" t="s">
        <v>164</v>
      </c>
      <c r="D210" s="81">
        <v>160</v>
      </c>
      <c r="E210" s="79">
        <v>0</v>
      </c>
      <c r="F210" s="79">
        <v>0</v>
      </c>
      <c r="G210" s="79">
        <v>0</v>
      </c>
      <c r="H210" s="79"/>
      <c r="I210" s="165">
        <v>0</v>
      </c>
      <c r="J210" s="165">
        <v>0</v>
      </c>
      <c r="K210" s="79">
        <v>0</v>
      </c>
      <c r="L210" s="79">
        <v>0</v>
      </c>
      <c r="M210" s="80">
        <f>K210-E210</f>
        <v>0</v>
      </c>
      <c r="N210" s="80">
        <f>L210-F210</f>
        <v>0</v>
      </c>
      <c r="O210" s="52"/>
      <c r="P210" s="52"/>
      <c r="Q210" s="52"/>
      <c r="R210" s="52"/>
    </row>
    <row r="211" spans="1:19" s="12" customFormat="1" ht="30" x14ac:dyDescent="0.3">
      <c r="A211" s="11">
        <v>161</v>
      </c>
      <c r="B211" s="82">
        <v>816000</v>
      </c>
      <c r="C211" s="83" t="s">
        <v>165</v>
      </c>
      <c r="D211" s="84" t="s">
        <v>58</v>
      </c>
      <c r="E211" s="75">
        <f t="shared" ref="E211:N211" si="127">E212</f>
        <v>0</v>
      </c>
      <c r="F211" s="75">
        <f t="shared" si="127"/>
        <v>0</v>
      </c>
      <c r="G211" s="75">
        <f t="shared" si="127"/>
        <v>0</v>
      </c>
      <c r="H211" s="75">
        <f t="shared" si="127"/>
        <v>0</v>
      </c>
      <c r="I211" s="164">
        <f t="shared" si="127"/>
        <v>0</v>
      </c>
      <c r="J211" s="164">
        <f t="shared" si="127"/>
        <v>0</v>
      </c>
      <c r="K211" s="75">
        <f t="shared" si="127"/>
        <v>0</v>
      </c>
      <c r="L211" s="75">
        <f t="shared" si="127"/>
        <v>0</v>
      </c>
      <c r="M211" s="75">
        <f t="shared" si="127"/>
        <v>0</v>
      </c>
      <c r="N211" s="75">
        <f t="shared" si="127"/>
        <v>0</v>
      </c>
      <c r="O211" s="47"/>
      <c r="P211" s="47"/>
      <c r="Q211" s="47"/>
      <c r="R211" s="47"/>
    </row>
    <row r="212" spans="1:19" s="12" customFormat="1" ht="30" x14ac:dyDescent="0.3">
      <c r="A212" s="11">
        <v>162</v>
      </c>
      <c r="B212" s="76">
        <v>816100</v>
      </c>
      <c r="C212" s="60" t="s">
        <v>165</v>
      </c>
      <c r="D212" s="81">
        <v>162</v>
      </c>
      <c r="E212" s="79">
        <v>0</v>
      </c>
      <c r="F212" s="79">
        <v>0</v>
      </c>
      <c r="G212" s="79">
        <v>0</v>
      </c>
      <c r="H212" s="79">
        <v>0</v>
      </c>
      <c r="I212" s="165">
        <v>0</v>
      </c>
      <c r="J212" s="165">
        <v>0</v>
      </c>
      <c r="K212" s="79">
        <v>0</v>
      </c>
      <c r="L212" s="79">
        <v>0</v>
      </c>
      <c r="M212" s="80">
        <f>K212-E212</f>
        <v>0</v>
      </c>
      <c r="N212" s="80">
        <f>L212-F212</f>
        <v>0</v>
      </c>
      <c r="O212" s="52"/>
      <c r="P212" s="52"/>
      <c r="Q212" s="52"/>
      <c r="R212" s="52"/>
    </row>
    <row r="213" spans="1:19" s="12" customFormat="1" ht="30" x14ac:dyDescent="0.3">
      <c r="A213" s="11">
        <v>163</v>
      </c>
      <c r="B213" s="86">
        <v>880000</v>
      </c>
      <c r="C213" s="59" t="s">
        <v>250</v>
      </c>
      <c r="D213" s="87" t="s">
        <v>59</v>
      </c>
      <c r="E213" s="72">
        <f t="shared" ref="E213:N213" si="128">E214</f>
        <v>0</v>
      </c>
      <c r="F213" s="72">
        <f t="shared" si="128"/>
        <v>0</v>
      </c>
      <c r="G213" s="72">
        <f t="shared" si="128"/>
        <v>0</v>
      </c>
      <c r="H213" s="72">
        <f t="shared" si="128"/>
        <v>0</v>
      </c>
      <c r="I213" s="163">
        <f t="shared" si="128"/>
        <v>0</v>
      </c>
      <c r="J213" s="163">
        <f t="shared" si="128"/>
        <v>0</v>
      </c>
      <c r="K213" s="72">
        <f t="shared" si="128"/>
        <v>0</v>
      </c>
      <c r="L213" s="72">
        <f t="shared" si="128"/>
        <v>0</v>
      </c>
      <c r="M213" s="72">
        <f t="shared" si="128"/>
        <v>0</v>
      </c>
      <c r="N213" s="72">
        <f t="shared" si="128"/>
        <v>0</v>
      </c>
      <c r="O213" s="47"/>
      <c r="P213" s="47"/>
      <c r="Q213" s="47"/>
      <c r="R213" s="47"/>
    </row>
    <row r="214" spans="1:19" s="12" customFormat="1" ht="30" x14ac:dyDescent="0.3">
      <c r="A214" s="11">
        <v>164</v>
      </c>
      <c r="B214" s="82">
        <v>881000</v>
      </c>
      <c r="C214" s="83" t="s">
        <v>167</v>
      </c>
      <c r="D214" s="87" t="s">
        <v>60</v>
      </c>
      <c r="E214" s="75">
        <f t="shared" ref="E214:N214" si="129">E215+E216</f>
        <v>0</v>
      </c>
      <c r="F214" s="75">
        <f t="shared" si="129"/>
        <v>0</v>
      </c>
      <c r="G214" s="75">
        <f t="shared" si="129"/>
        <v>0</v>
      </c>
      <c r="H214" s="75">
        <f t="shared" si="129"/>
        <v>0</v>
      </c>
      <c r="I214" s="164">
        <f t="shared" si="129"/>
        <v>0</v>
      </c>
      <c r="J214" s="164">
        <f t="shared" si="129"/>
        <v>0</v>
      </c>
      <c r="K214" s="75">
        <f t="shared" si="129"/>
        <v>0</v>
      </c>
      <c r="L214" s="75">
        <f t="shared" si="129"/>
        <v>0</v>
      </c>
      <c r="M214" s="75">
        <f t="shared" si="129"/>
        <v>0</v>
      </c>
      <c r="N214" s="75">
        <f t="shared" si="129"/>
        <v>0</v>
      </c>
      <c r="O214" s="47"/>
      <c r="P214" s="47"/>
      <c r="Q214" s="47"/>
      <c r="R214" s="47"/>
    </row>
    <row r="215" spans="1:19" s="12" customFormat="1" ht="45" x14ac:dyDescent="0.3">
      <c r="A215" s="11">
        <v>165</v>
      </c>
      <c r="B215" s="76">
        <v>881100</v>
      </c>
      <c r="C215" s="60" t="s">
        <v>251</v>
      </c>
      <c r="D215" s="81">
        <v>165</v>
      </c>
      <c r="E215" s="79">
        <v>0</v>
      </c>
      <c r="F215" s="79">
        <v>0</v>
      </c>
      <c r="G215" s="79">
        <v>0</v>
      </c>
      <c r="H215" s="79">
        <v>0</v>
      </c>
      <c r="I215" s="165">
        <v>0</v>
      </c>
      <c r="J215" s="165">
        <v>0</v>
      </c>
      <c r="K215" s="79">
        <v>0</v>
      </c>
      <c r="L215" s="79">
        <v>0</v>
      </c>
      <c r="M215" s="80">
        <f t="shared" ref="M215:N216" si="130">K215-E215</f>
        <v>0</v>
      </c>
      <c r="N215" s="80">
        <f t="shared" si="130"/>
        <v>0</v>
      </c>
      <c r="O215" s="52"/>
      <c r="P215" s="52"/>
      <c r="Q215" s="52"/>
      <c r="R215" s="52"/>
    </row>
    <row r="216" spans="1:19" s="12" customFormat="1" ht="30" x14ac:dyDescent="0.3">
      <c r="A216" s="11">
        <v>166</v>
      </c>
      <c r="B216" s="76">
        <v>881200</v>
      </c>
      <c r="C216" s="60" t="s">
        <v>252</v>
      </c>
      <c r="D216" s="81">
        <v>166</v>
      </c>
      <c r="E216" s="79">
        <v>0</v>
      </c>
      <c r="F216" s="79">
        <v>0</v>
      </c>
      <c r="G216" s="79">
        <v>0</v>
      </c>
      <c r="H216" s="79">
        <v>0</v>
      </c>
      <c r="I216" s="165">
        <v>0</v>
      </c>
      <c r="J216" s="165">
        <v>0</v>
      </c>
      <c r="K216" s="79">
        <v>0</v>
      </c>
      <c r="L216" s="79">
        <v>0</v>
      </c>
      <c r="M216" s="80">
        <f t="shared" si="130"/>
        <v>0</v>
      </c>
      <c r="N216" s="80">
        <f t="shared" si="130"/>
        <v>0</v>
      </c>
      <c r="O216" s="52"/>
      <c r="P216" s="52"/>
      <c r="Q216" s="52"/>
      <c r="R216" s="52"/>
    </row>
    <row r="217" spans="1:19" s="13" customFormat="1" ht="30" x14ac:dyDescent="0.3">
      <c r="A217" s="11">
        <v>167</v>
      </c>
      <c r="B217" s="86"/>
      <c r="C217" s="59" t="s">
        <v>253</v>
      </c>
      <c r="D217" s="87" t="s">
        <v>61</v>
      </c>
      <c r="E217" s="72">
        <f t="shared" ref="E217:N217" si="131">E132+E192</f>
        <v>68558074</v>
      </c>
      <c r="F217" s="72">
        <f t="shared" si="131"/>
        <v>104599</v>
      </c>
      <c r="G217" s="72">
        <f t="shared" si="131"/>
        <v>51775718</v>
      </c>
      <c r="H217" s="72">
        <f t="shared" si="131"/>
        <v>97000</v>
      </c>
      <c r="I217" s="163">
        <f t="shared" si="131"/>
        <v>53804044.320000008</v>
      </c>
      <c r="J217" s="163">
        <f t="shared" si="131"/>
        <v>59189.83</v>
      </c>
      <c r="K217" s="72">
        <f t="shared" si="131"/>
        <v>62692057</v>
      </c>
      <c r="L217" s="72">
        <f t="shared" si="131"/>
        <v>67858</v>
      </c>
      <c r="M217" s="72">
        <f t="shared" si="131"/>
        <v>-5866017</v>
      </c>
      <c r="N217" s="72">
        <f t="shared" si="131"/>
        <v>-36741</v>
      </c>
      <c r="O217" s="47">
        <f t="shared" si="117"/>
        <v>78.479515512644085</v>
      </c>
      <c r="P217" s="47">
        <f t="shared" si="117"/>
        <v>56.587376552357092</v>
      </c>
      <c r="Q217" s="47">
        <f t="shared" si="118"/>
        <v>91.443725504890935</v>
      </c>
      <c r="R217" s="47">
        <f t="shared" si="118"/>
        <v>64.874425185709228</v>
      </c>
    </row>
    <row r="218" spans="1:19" ht="32.25" customHeight="1" x14ac:dyDescent="0.25">
      <c r="A218" s="1"/>
      <c r="B218" s="66"/>
      <c r="C218" s="67"/>
      <c r="D218" s="68"/>
    </row>
    <row r="219" spans="1:19" ht="23.25" customHeight="1" x14ac:dyDescent="0.25">
      <c r="A219" s="1"/>
      <c r="B219" s="66"/>
      <c r="C219" s="67"/>
      <c r="D219" s="68"/>
    </row>
    <row r="220" spans="1:19" s="17" customFormat="1" ht="8.25" customHeight="1" x14ac:dyDescent="0.25">
      <c r="A220" s="15"/>
      <c r="B220" s="200" t="s">
        <v>419</v>
      </c>
      <c r="C220" s="200"/>
      <c r="D220" s="200"/>
      <c r="E220" s="200"/>
      <c r="F220" s="200"/>
      <c r="G220" s="200"/>
      <c r="H220" s="200"/>
      <c r="I220" s="200"/>
      <c r="J220" s="200"/>
      <c r="K220" s="200"/>
      <c r="L220" s="200"/>
      <c r="M220" s="200"/>
      <c r="N220" s="200"/>
      <c r="O220" s="200"/>
      <c r="P220" s="200"/>
      <c r="Q220" s="200"/>
      <c r="R220" s="200"/>
    </row>
    <row r="221" spans="1:19" s="17" customFormat="1" ht="35.25" customHeight="1" x14ac:dyDescent="0.25">
      <c r="A221" s="15"/>
      <c r="B221" s="201"/>
      <c r="C221" s="201"/>
      <c r="D221" s="201"/>
      <c r="E221" s="201"/>
      <c r="F221" s="201"/>
      <c r="G221" s="201"/>
      <c r="H221" s="201"/>
      <c r="I221" s="201"/>
      <c r="J221" s="201"/>
      <c r="K221" s="201"/>
      <c r="L221" s="201"/>
      <c r="M221" s="201"/>
      <c r="N221" s="201"/>
      <c r="O221" s="201"/>
      <c r="P221" s="201"/>
      <c r="Q221" s="201"/>
      <c r="R221" s="201"/>
    </row>
    <row r="222" spans="1:19" s="19" customFormat="1" ht="69.75" customHeight="1" x14ac:dyDescent="0.25">
      <c r="A222" s="18"/>
      <c r="B222" s="42" t="s">
        <v>122</v>
      </c>
      <c r="C222" s="42" t="s">
        <v>123</v>
      </c>
      <c r="D222" s="42" t="s">
        <v>124</v>
      </c>
      <c r="E222" s="42" t="s">
        <v>405</v>
      </c>
      <c r="F222" s="42" t="s">
        <v>406</v>
      </c>
      <c r="G222" s="184" t="s">
        <v>403</v>
      </c>
      <c r="H222" s="184" t="s">
        <v>404</v>
      </c>
      <c r="I222" s="42" t="s">
        <v>411</v>
      </c>
      <c r="J222" s="42" t="s">
        <v>412</v>
      </c>
      <c r="K222" s="42" t="s">
        <v>409</v>
      </c>
      <c r="L222" s="42" t="s">
        <v>410</v>
      </c>
      <c r="M222" s="42" t="s">
        <v>422</v>
      </c>
      <c r="N222" s="42" t="s">
        <v>423</v>
      </c>
      <c r="O222" s="42" t="s">
        <v>407</v>
      </c>
      <c r="P222" s="42" t="s">
        <v>408</v>
      </c>
      <c r="Q222" s="42" t="s">
        <v>424</v>
      </c>
      <c r="R222" s="42" t="s">
        <v>425</v>
      </c>
    </row>
    <row r="223" spans="1:19" s="21" customFormat="1" ht="69" x14ac:dyDescent="0.25">
      <c r="A223" s="20"/>
      <c r="B223" s="43">
        <v>1</v>
      </c>
      <c r="C223" s="44">
        <v>2</v>
      </c>
      <c r="D223" s="43">
        <v>3</v>
      </c>
      <c r="E223" s="44">
        <v>3</v>
      </c>
      <c r="F223" s="44">
        <v>4</v>
      </c>
      <c r="G223" s="44">
        <v>5</v>
      </c>
      <c r="H223" s="44">
        <v>6</v>
      </c>
      <c r="I223" s="44">
        <v>5</v>
      </c>
      <c r="J223" s="44">
        <v>6</v>
      </c>
      <c r="K223" s="44">
        <v>4</v>
      </c>
      <c r="L223" s="44">
        <v>5</v>
      </c>
      <c r="M223" s="44">
        <v>7</v>
      </c>
      <c r="N223" s="44">
        <v>8</v>
      </c>
      <c r="O223" s="44">
        <v>11</v>
      </c>
      <c r="P223" s="44">
        <v>12</v>
      </c>
      <c r="Q223" s="44">
        <v>9</v>
      </c>
      <c r="R223" s="44">
        <v>10</v>
      </c>
      <c r="S223" s="222" t="s">
        <v>426</v>
      </c>
    </row>
    <row r="224" spans="1:19" s="19" customFormat="1" x14ac:dyDescent="0.25">
      <c r="A224" s="18">
        <v>168</v>
      </c>
      <c r="B224" s="208" t="s">
        <v>254</v>
      </c>
      <c r="C224" s="209"/>
      <c r="D224" s="92" t="s">
        <v>62</v>
      </c>
      <c r="E224" s="93">
        <f t="shared" ref="E224:N224" si="132">E225+E269+E278</f>
        <v>55330131</v>
      </c>
      <c r="F224" s="93">
        <f t="shared" si="132"/>
        <v>102599</v>
      </c>
      <c r="G224" s="93">
        <f t="shared" si="132"/>
        <v>48680150</v>
      </c>
      <c r="H224" s="93">
        <f t="shared" si="132"/>
        <v>93600</v>
      </c>
      <c r="I224" s="167">
        <f t="shared" si="132"/>
        <v>38079002.530000001</v>
      </c>
      <c r="J224" s="167">
        <f t="shared" si="132"/>
        <v>51132.84</v>
      </c>
      <c r="K224" s="93">
        <f t="shared" si="132"/>
        <v>57791803</v>
      </c>
      <c r="L224" s="93">
        <f t="shared" si="132"/>
        <v>66458</v>
      </c>
      <c r="M224" s="93">
        <f t="shared" si="132"/>
        <v>2461672</v>
      </c>
      <c r="N224" s="93">
        <f t="shared" si="132"/>
        <v>-36141</v>
      </c>
      <c r="O224" s="47">
        <f t="shared" ref="O224:P279" si="133">I224/E224*100</f>
        <v>68.821457390006898</v>
      </c>
      <c r="P224" s="47">
        <f t="shared" si="133"/>
        <v>49.837561769607888</v>
      </c>
      <c r="Q224" s="47">
        <f t="shared" ref="Q224:R279" si="134">K224/E224*100</f>
        <v>104.44906230205744</v>
      </c>
      <c r="R224" s="47">
        <f t="shared" si="134"/>
        <v>64.774510472811627</v>
      </c>
    </row>
    <row r="225" spans="1:18" s="19" customFormat="1" ht="30" x14ac:dyDescent="0.25">
      <c r="A225" s="18">
        <v>169</v>
      </c>
      <c r="B225" s="94">
        <v>410000</v>
      </c>
      <c r="C225" s="95" t="s">
        <v>255</v>
      </c>
      <c r="D225" s="96" t="s">
        <v>63</v>
      </c>
      <c r="E225" s="93">
        <f t="shared" ref="E225:N225" si="135">E226+E231+E241+E249+E251+E254+E257+E262+E267</f>
        <v>54647851</v>
      </c>
      <c r="F225" s="93">
        <f t="shared" si="135"/>
        <v>102599</v>
      </c>
      <c r="G225" s="93">
        <f t="shared" si="135"/>
        <v>48157820</v>
      </c>
      <c r="H225" s="93">
        <f t="shared" si="135"/>
        <v>93600</v>
      </c>
      <c r="I225" s="167">
        <f t="shared" si="135"/>
        <v>37651679.100000001</v>
      </c>
      <c r="J225" s="167">
        <f t="shared" si="135"/>
        <v>51132.84</v>
      </c>
      <c r="K225" s="93">
        <f t="shared" si="135"/>
        <v>57025233</v>
      </c>
      <c r="L225" s="93">
        <f t="shared" si="135"/>
        <v>66458</v>
      </c>
      <c r="M225" s="93">
        <f t="shared" si="135"/>
        <v>2377382</v>
      </c>
      <c r="N225" s="93">
        <f t="shared" si="135"/>
        <v>-36141</v>
      </c>
      <c r="O225" s="47">
        <f t="shared" si="133"/>
        <v>68.898736932949106</v>
      </c>
      <c r="P225" s="47">
        <f t="shared" si="133"/>
        <v>49.837561769607888</v>
      </c>
      <c r="Q225" s="47">
        <f t="shared" si="134"/>
        <v>104.35036686072065</v>
      </c>
      <c r="R225" s="47">
        <f t="shared" si="134"/>
        <v>64.774510472811627</v>
      </c>
    </row>
    <row r="226" spans="1:18" s="19" customFormat="1" x14ac:dyDescent="0.25">
      <c r="A226" s="18">
        <v>170</v>
      </c>
      <c r="B226" s="97">
        <v>411000</v>
      </c>
      <c r="C226" s="98" t="s">
        <v>147</v>
      </c>
      <c r="D226" s="99" t="s">
        <v>64</v>
      </c>
      <c r="E226" s="100">
        <f t="shared" ref="E226:N226" si="136">E227+E228+E229+E230</f>
        <v>21439594</v>
      </c>
      <c r="F226" s="100">
        <f t="shared" si="136"/>
        <v>500</v>
      </c>
      <c r="G226" s="100">
        <f t="shared" si="136"/>
        <v>20290502</v>
      </c>
      <c r="H226" s="100">
        <f t="shared" si="136"/>
        <v>1000</v>
      </c>
      <c r="I226" s="168">
        <f t="shared" si="136"/>
        <v>15865576.720000001</v>
      </c>
      <c r="J226" s="168">
        <f t="shared" si="136"/>
        <v>0</v>
      </c>
      <c r="K226" s="100">
        <f t="shared" si="136"/>
        <v>25102610</v>
      </c>
      <c r="L226" s="100">
        <f t="shared" si="136"/>
        <v>500</v>
      </c>
      <c r="M226" s="100">
        <f t="shared" si="136"/>
        <v>3663016</v>
      </c>
      <c r="N226" s="100">
        <f t="shared" si="136"/>
        <v>0</v>
      </c>
      <c r="O226" s="47">
        <f t="shared" si="133"/>
        <v>74.001292748360811</v>
      </c>
      <c r="P226" s="47">
        <f t="shared" si="133"/>
        <v>0</v>
      </c>
      <c r="Q226" s="47">
        <f t="shared" si="134"/>
        <v>117.08528622323723</v>
      </c>
      <c r="R226" s="47">
        <f t="shared" si="134"/>
        <v>100</v>
      </c>
    </row>
    <row r="227" spans="1:18" s="19" customFormat="1" x14ac:dyDescent="0.25">
      <c r="A227" s="18">
        <v>171</v>
      </c>
      <c r="B227" s="101">
        <v>411100</v>
      </c>
      <c r="C227" s="102" t="s">
        <v>256</v>
      </c>
      <c r="D227" s="103">
        <v>171</v>
      </c>
      <c r="E227" s="41">
        <v>18206067</v>
      </c>
      <c r="F227" s="41">
        <v>0</v>
      </c>
      <c r="G227" s="41">
        <v>17359664</v>
      </c>
      <c r="H227" s="41">
        <v>0</v>
      </c>
      <c r="I227" s="169">
        <v>13670686.529999999</v>
      </c>
      <c r="J227" s="169">
        <v>0</v>
      </c>
      <c r="K227" s="41">
        <v>21338060</v>
      </c>
      <c r="L227" s="41">
        <v>0</v>
      </c>
      <c r="M227" s="80">
        <f t="shared" ref="M227:N230" si="137">K227-E227</f>
        <v>3131993</v>
      </c>
      <c r="N227" s="80">
        <f t="shared" si="137"/>
        <v>0</v>
      </c>
      <c r="O227" s="52">
        <f t="shared" si="133"/>
        <v>75.088631333719675</v>
      </c>
      <c r="P227" s="52"/>
      <c r="Q227" s="52">
        <f t="shared" si="134"/>
        <v>117.20301809281489</v>
      </c>
      <c r="R227" s="52"/>
    </row>
    <row r="228" spans="1:18" s="19" customFormat="1" ht="30" x14ac:dyDescent="0.25">
      <c r="A228" s="18">
        <v>172</v>
      </c>
      <c r="B228" s="101">
        <v>411200</v>
      </c>
      <c r="C228" s="102" t="s">
        <v>257</v>
      </c>
      <c r="D228" s="103">
        <v>172</v>
      </c>
      <c r="E228" s="41">
        <v>2530909</v>
      </c>
      <c r="F228" s="41">
        <v>500</v>
      </c>
      <c r="G228" s="41">
        <v>2352520</v>
      </c>
      <c r="H228" s="41">
        <v>1000</v>
      </c>
      <c r="I228" s="169">
        <v>1867716.83</v>
      </c>
      <c r="J228" s="169">
        <v>0</v>
      </c>
      <c r="K228" s="41">
        <v>2973950</v>
      </c>
      <c r="L228" s="41">
        <v>500</v>
      </c>
      <c r="M228" s="80">
        <f t="shared" si="137"/>
        <v>443041</v>
      </c>
      <c r="N228" s="80">
        <f t="shared" si="137"/>
        <v>0</v>
      </c>
      <c r="O228" s="52">
        <f t="shared" si="133"/>
        <v>73.796285445268879</v>
      </c>
      <c r="P228" s="52">
        <f t="shared" si="133"/>
        <v>0</v>
      </c>
      <c r="Q228" s="52">
        <f t="shared" si="134"/>
        <v>117.50521255406655</v>
      </c>
      <c r="R228" s="52">
        <f t="shared" si="134"/>
        <v>100</v>
      </c>
    </row>
    <row r="229" spans="1:18" s="19" customFormat="1" ht="45" x14ac:dyDescent="0.25">
      <c r="A229" s="18">
        <v>173</v>
      </c>
      <c r="B229" s="101">
        <v>411300</v>
      </c>
      <c r="C229" s="102" t="s">
        <v>258</v>
      </c>
      <c r="D229" s="103">
        <v>173</v>
      </c>
      <c r="E229" s="41">
        <v>435800</v>
      </c>
      <c r="F229" s="41">
        <v>0</v>
      </c>
      <c r="G229" s="41">
        <v>381200</v>
      </c>
      <c r="H229" s="41">
        <v>0</v>
      </c>
      <c r="I229" s="169">
        <v>148571.9</v>
      </c>
      <c r="J229" s="169">
        <v>0</v>
      </c>
      <c r="K229" s="41">
        <v>505600</v>
      </c>
      <c r="L229" s="41">
        <v>0</v>
      </c>
      <c r="M229" s="80">
        <f t="shared" si="137"/>
        <v>69800</v>
      </c>
      <c r="N229" s="80">
        <f t="shared" si="137"/>
        <v>0</v>
      </c>
      <c r="O229" s="52">
        <f t="shared" si="133"/>
        <v>34.091762276273521</v>
      </c>
      <c r="P229" s="52"/>
      <c r="Q229" s="52">
        <f t="shared" si="134"/>
        <v>116.01652134006426</v>
      </c>
      <c r="R229" s="52"/>
    </row>
    <row r="230" spans="1:18" s="19" customFormat="1" x14ac:dyDescent="0.25">
      <c r="A230" s="18">
        <v>174</v>
      </c>
      <c r="B230" s="101">
        <v>411400</v>
      </c>
      <c r="C230" s="102" t="s">
        <v>259</v>
      </c>
      <c r="D230" s="103">
        <v>174</v>
      </c>
      <c r="E230" s="41">
        <v>266818</v>
      </c>
      <c r="F230" s="41">
        <v>0</v>
      </c>
      <c r="G230" s="41">
        <v>197118</v>
      </c>
      <c r="H230" s="41">
        <v>0</v>
      </c>
      <c r="I230" s="169">
        <v>178601.46</v>
      </c>
      <c r="J230" s="169">
        <v>0</v>
      </c>
      <c r="K230" s="41">
        <v>285000</v>
      </c>
      <c r="L230" s="41">
        <v>0</v>
      </c>
      <c r="M230" s="80">
        <f t="shared" si="137"/>
        <v>18182</v>
      </c>
      <c r="N230" s="80">
        <f t="shared" si="137"/>
        <v>0</v>
      </c>
      <c r="O230" s="52">
        <f t="shared" si="133"/>
        <v>66.937560434453445</v>
      </c>
      <c r="P230" s="52"/>
      <c r="Q230" s="52">
        <f t="shared" si="134"/>
        <v>106.81438283773959</v>
      </c>
      <c r="R230" s="52"/>
    </row>
    <row r="231" spans="1:18" s="19" customFormat="1" ht="30" x14ac:dyDescent="0.25">
      <c r="A231" s="18">
        <v>175</v>
      </c>
      <c r="B231" s="97">
        <v>412000</v>
      </c>
      <c r="C231" s="104" t="s">
        <v>148</v>
      </c>
      <c r="D231" s="99" t="s">
        <v>65</v>
      </c>
      <c r="E231" s="100">
        <f t="shared" ref="E231:N231" si="138">E232+E233+E234+E235+E236+E237+E238+E239+E240</f>
        <v>12462816</v>
      </c>
      <c r="F231" s="100">
        <f t="shared" si="138"/>
        <v>97961</v>
      </c>
      <c r="G231" s="100">
        <f t="shared" si="138"/>
        <v>11188428</v>
      </c>
      <c r="H231" s="100">
        <f t="shared" si="138"/>
        <v>90462</v>
      </c>
      <c r="I231" s="168">
        <f t="shared" si="138"/>
        <v>8194390.0499999998</v>
      </c>
      <c r="J231" s="168">
        <f t="shared" si="138"/>
        <v>48165.84</v>
      </c>
      <c r="K231" s="100">
        <f t="shared" si="138"/>
        <v>11933745</v>
      </c>
      <c r="L231" s="100">
        <f t="shared" si="138"/>
        <v>64300</v>
      </c>
      <c r="M231" s="100">
        <f t="shared" si="138"/>
        <v>-529071</v>
      </c>
      <c r="N231" s="100">
        <f t="shared" si="138"/>
        <v>-33661</v>
      </c>
      <c r="O231" s="47">
        <f t="shared" si="133"/>
        <v>65.750710353101567</v>
      </c>
      <c r="P231" s="47">
        <f t="shared" si="133"/>
        <v>49.168383336225638</v>
      </c>
      <c r="Q231" s="47">
        <f t="shared" si="134"/>
        <v>95.754803729750975</v>
      </c>
      <c r="R231" s="47">
        <f t="shared" si="134"/>
        <v>65.638366288625065</v>
      </c>
    </row>
    <row r="232" spans="1:18" s="19" customFormat="1" x14ac:dyDescent="0.25">
      <c r="A232" s="18">
        <v>176</v>
      </c>
      <c r="B232" s="101">
        <v>412100</v>
      </c>
      <c r="C232" s="102" t="s">
        <v>260</v>
      </c>
      <c r="D232" s="103">
        <v>176</v>
      </c>
      <c r="E232" s="41">
        <v>88052</v>
      </c>
      <c r="F232" s="41">
        <v>0</v>
      </c>
      <c r="G232" s="41">
        <v>77572</v>
      </c>
      <c r="H232" s="41">
        <v>0</v>
      </c>
      <c r="I232" s="169">
        <v>38324.879999999997</v>
      </c>
      <c r="J232" s="169">
        <v>0</v>
      </c>
      <c r="K232" s="41">
        <v>90400</v>
      </c>
      <c r="L232" s="41">
        <v>0</v>
      </c>
      <c r="M232" s="80">
        <f t="shared" ref="M232:N240" si="139">K232-E232</f>
        <v>2348</v>
      </c>
      <c r="N232" s="80">
        <f t="shared" si="139"/>
        <v>0</v>
      </c>
      <c r="O232" s="52">
        <f t="shared" si="133"/>
        <v>43.525280516058693</v>
      </c>
      <c r="P232" s="52"/>
      <c r="Q232" s="52">
        <f t="shared" si="134"/>
        <v>102.66660609639757</v>
      </c>
      <c r="R232" s="52"/>
    </row>
    <row r="233" spans="1:18" s="19" customFormat="1" ht="30" x14ac:dyDescent="0.25">
      <c r="A233" s="18">
        <v>177</v>
      </c>
      <c r="B233" s="101">
        <v>412200</v>
      </c>
      <c r="C233" s="102" t="s">
        <v>261</v>
      </c>
      <c r="D233" s="103">
        <v>177</v>
      </c>
      <c r="E233" s="41">
        <v>1881050</v>
      </c>
      <c r="F233" s="41">
        <v>4665</v>
      </c>
      <c r="G233" s="41">
        <v>1780940</v>
      </c>
      <c r="H233" s="41">
        <v>200</v>
      </c>
      <c r="I233" s="169">
        <v>1271284.8500000001</v>
      </c>
      <c r="J233" s="169">
        <v>2136.6999999999998</v>
      </c>
      <c r="K233" s="41">
        <v>1860750</v>
      </c>
      <c r="L233" s="41">
        <v>2000</v>
      </c>
      <c r="M233" s="80">
        <f t="shared" si="139"/>
        <v>-20300</v>
      </c>
      <c r="N233" s="80">
        <f t="shared" si="139"/>
        <v>-2665</v>
      </c>
      <c r="O233" s="52">
        <f t="shared" si="133"/>
        <v>67.583788309720632</v>
      </c>
      <c r="P233" s="52">
        <f t="shared" si="133"/>
        <v>45.80278670953912</v>
      </c>
      <c r="Q233" s="52">
        <f t="shared" si="134"/>
        <v>98.920815501980272</v>
      </c>
      <c r="R233" s="52">
        <f t="shared" si="134"/>
        <v>42.872454448017152</v>
      </c>
    </row>
    <row r="234" spans="1:18" s="19" customFormat="1" x14ac:dyDescent="0.25">
      <c r="A234" s="18">
        <v>178</v>
      </c>
      <c r="B234" s="101">
        <v>412300</v>
      </c>
      <c r="C234" s="102" t="s">
        <v>262</v>
      </c>
      <c r="D234" s="103">
        <v>178</v>
      </c>
      <c r="E234" s="41">
        <v>354051</v>
      </c>
      <c r="F234" s="41">
        <v>239</v>
      </c>
      <c r="G234" s="41">
        <v>334151</v>
      </c>
      <c r="H234" s="41">
        <v>1500</v>
      </c>
      <c r="I234" s="169">
        <v>226926.01</v>
      </c>
      <c r="J234" s="169">
        <v>318.29000000000002</v>
      </c>
      <c r="K234" s="41">
        <v>344345</v>
      </c>
      <c r="L234" s="41">
        <v>0</v>
      </c>
      <c r="M234" s="80">
        <f t="shared" si="139"/>
        <v>-9706</v>
      </c>
      <c r="N234" s="80">
        <f t="shared" si="139"/>
        <v>-239</v>
      </c>
      <c r="O234" s="52">
        <f t="shared" si="133"/>
        <v>64.09415875114037</v>
      </c>
      <c r="P234" s="52">
        <f t="shared" si="133"/>
        <v>133.17573221757323</v>
      </c>
      <c r="Q234" s="52">
        <f t="shared" si="134"/>
        <v>97.258587039720268</v>
      </c>
      <c r="R234" s="52">
        <f t="shared" si="134"/>
        <v>0</v>
      </c>
    </row>
    <row r="235" spans="1:18" s="19" customFormat="1" ht="30" x14ac:dyDescent="0.25">
      <c r="A235" s="18">
        <v>179</v>
      </c>
      <c r="B235" s="101">
        <v>412400</v>
      </c>
      <c r="C235" s="102" t="s">
        <v>263</v>
      </c>
      <c r="D235" s="103">
        <v>179</v>
      </c>
      <c r="E235" s="41">
        <v>232200</v>
      </c>
      <c r="F235" s="41">
        <v>43400</v>
      </c>
      <c r="G235" s="41">
        <v>618001</v>
      </c>
      <c r="H235" s="41">
        <v>43700</v>
      </c>
      <c r="I235" s="169">
        <v>122729.69</v>
      </c>
      <c r="J235" s="169">
        <v>35630.93</v>
      </c>
      <c r="K235" s="41">
        <v>270000</v>
      </c>
      <c r="L235" s="41">
        <v>47500</v>
      </c>
      <c r="M235" s="80">
        <f t="shared" si="139"/>
        <v>37800</v>
      </c>
      <c r="N235" s="80">
        <f t="shared" si="139"/>
        <v>4100</v>
      </c>
      <c r="O235" s="52">
        <f t="shared" si="133"/>
        <v>52.855163652024117</v>
      </c>
      <c r="P235" s="52">
        <f t="shared" si="133"/>
        <v>82.098917050691242</v>
      </c>
      <c r="Q235" s="52">
        <f t="shared" si="134"/>
        <v>116.27906976744187</v>
      </c>
      <c r="R235" s="52">
        <f t="shared" si="134"/>
        <v>109.44700460829493</v>
      </c>
    </row>
    <row r="236" spans="1:18" s="19" customFormat="1" x14ac:dyDescent="0.25">
      <c r="A236" s="18">
        <v>180</v>
      </c>
      <c r="B236" s="101">
        <v>412500</v>
      </c>
      <c r="C236" s="102" t="s">
        <v>264</v>
      </c>
      <c r="D236" s="103">
        <v>180</v>
      </c>
      <c r="E236" s="41">
        <v>2860345</v>
      </c>
      <c r="F236" s="41">
        <v>914</v>
      </c>
      <c r="G236" s="41">
        <v>2530441</v>
      </c>
      <c r="H236" s="41">
        <v>500</v>
      </c>
      <c r="I236" s="169">
        <v>1658735.3</v>
      </c>
      <c r="J236" s="169">
        <v>414</v>
      </c>
      <c r="K236" s="41">
        <v>2575250</v>
      </c>
      <c r="L236" s="41">
        <v>200</v>
      </c>
      <c r="M236" s="80">
        <f t="shared" si="139"/>
        <v>-285095</v>
      </c>
      <c r="N236" s="80">
        <f t="shared" si="139"/>
        <v>-714</v>
      </c>
      <c r="O236" s="52">
        <f t="shared" si="133"/>
        <v>57.990742375482682</v>
      </c>
      <c r="P236" s="52">
        <f t="shared" si="133"/>
        <v>45.295404814004378</v>
      </c>
      <c r="Q236" s="52">
        <f t="shared" si="134"/>
        <v>90.032845688194953</v>
      </c>
      <c r="R236" s="52">
        <f t="shared" si="134"/>
        <v>21.881838074398249</v>
      </c>
    </row>
    <row r="237" spans="1:18" s="19" customFormat="1" x14ac:dyDescent="0.25">
      <c r="A237" s="18">
        <v>181</v>
      </c>
      <c r="B237" s="101">
        <v>412600</v>
      </c>
      <c r="C237" s="102" t="s">
        <v>265</v>
      </c>
      <c r="D237" s="103">
        <v>181</v>
      </c>
      <c r="E237" s="41">
        <v>230788</v>
      </c>
      <c r="F237" s="41">
        <v>662</v>
      </c>
      <c r="G237" s="41">
        <v>168908</v>
      </c>
      <c r="H237" s="41">
        <v>662</v>
      </c>
      <c r="I237" s="169">
        <v>183081.44</v>
      </c>
      <c r="J237" s="169">
        <v>0</v>
      </c>
      <c r="K237" s="41">
        <v>311500</v>
      </c>
      <c r="L237" s="41">
        <v>500</v>
      </c>
      <c r="M237" s="80">
        <f t="shared" si="139"/>
        <v>80712</v>
      </c>
      <c r="N237" s="80">
        <f t="shared" si="139"/>
        <v>-162</v>
      </c>
      <c r="O237" s="52">
        <f t="shared" si="133"/>
        <v>79.328838587794863</v>
      </c>
      <c r="P237" s="52">
        <f t="shared" si="133"/>
        <v>0</v>
      </c>
      <c r="Q237" s="52">
        <f t="shared" si="134"/>
        <v>134.97235558174603</v>
      </c>
      <c r="R237" s="52">
        <f t="shared" si="134"/>
        <v>75.528700906344412</v>
      </c>
    </row>
    <row r="238" spans="1:18" s="19" customFormat="1" x14ac:dyDescent="0.25">
      <c r="A238" s="18">
        <v>182</v>
      </c>
      <c r="B238" s="101">
        <v>412700</v>
      </c>
      <c r="C238" s="102" t="s">
        <v>266</v>
      </c>
      <c r="D238" s="103">
        <v>182</v>
      </c>
      <c r="E238" s="41">
        <v>2169202</v>
      </c>
      <c r="F238" s="41">
        <v>4781</v>
      </c>
      <c r="G238" s="41">
        <v>1527360</v>
      </c>
      <c r="H238" s="41">
        <v>1100</v>
      </c>
      <c r="I238" s="169">
        <v>1387644.2</v>
      </c>
      <c r="J238" s="169">
        <v>4622.5</v>
      </c>
      <c r="K238" s="41">
        <v>1910950</v>
      </c>
      <c r="L238" s="41">
        <v>1100</v>
      </c>
      <c r="M238" s="80">
        <f t="shared" si="139"/>
        <v>-258252</v>
      </c>
      <c r="N238" s="80">
        <f t="shared" si="139"/>
        <v>-3681</v>
      </c>
      <c r="O238" s="52">
        <f t="shared" si="133"/>
        <v>63.970261875104292</v>
      </c>
      <c r="P238" s="52">
        <f t="shared" si="133"/>
        <v>96.684793976155618</v>
      </c>
      <c r="Q238" s="52">
        <f t="shared" si="134"/>
        <v>88.094608063241679</v>
      </c>
      <c r="R238" s="52">
        <f t="shared" si="134"/>
        <v>23.007738966743361</v>
      </c>
    </row>
    <row r="239" spans="1:18" s="19" customFormat="1" ht="30" x14ac:dyDescent="0.25">
      <c r="A239" s="18">
        <v>183</v>
      </c>
      <c r="B239" s="101">
        <v>412800</v>
      </c>
      <c r="C239" s="102" t="s">
        <v>267</v>
      </c>
      <c r="D239" s="103">
        <v>183</v>
      </c>
      <c r="E239" s="41">
        <v>2150000</v>
      </c>
      <c r="F239" s="41">
        <v>0</v>
      </c>
      <c r="G239" s="41">
        <v>1730000</v>
      </c>
      <c r="H239" s="41">
        <v>0</v>
      </c>
      <c r="I239" s="169">
        <v>1485169.47</v>
      </c>
      <c r="J239" s="169">
        <v>0</v>
      </c>
      <c r="K239" s="41">
        <v>2193000</v>
      </c>
      <c r="L239" s="41">
        <v>0</v>
      </c>
      <c r="M239" s="80">
        <f t="shared" si="139"/>
        <v>43000</v>
      </c>
      <c r="N239" s="80">
        <f t="shared" si="139"/>
        <v>0</v>
      </c>
      <c r="O239" s="52">
        <f t="shared" si="133"/>
        <v>69.077649767441869</v>
      </c>
      <c r="P239" s="52"/>
      <c r="Q239" s="52">
        <f t="shared" si="134"/>
        <v>102</v>
      </c>
      <c r="R239" s="52"/>
    </row>
    <row r="240" spans="1:18" s="19" customFormat="1" x14ac:dyDescent="0.25">
      <c r="A240" s="18">
        <v>184</v>
      </c>
      <c r="B240" s="101">
        <v>412900</v>
      </c>
      <c r="C240" s="102" t="s">
        <v>268</v>
      </c>
      <c r="D240" s="103">
        <v>184</v>
      </c>
      <c r="E240" s="41">
        <v>2497128</v>
      </c>
      <c r="F240" s="41">
        <v>43300</v>
      </c>
      <c r="G240" s="41">
        <v>2421055</v>
      </c>
      <c r="H240" s="41">
        <v>42800</v>
      </c>
      <c r="I240" s="169">
        <v>1820494.21</v>
      </c>
      <c r="J240" s="169">
        <v>5043.42</v>
      </c>
      <c r="K240" s="41">
        <v>2377550</v>
      </c>
      <c r="L240" s="41">
        <v>13000</v>
      </c>
      <c r="M240" s="80">
        <f t="shared" si="139"/>
        <v>-119578</v>
      </c>
      <c r="N240" s="80">
        <f t="shared" si="139"/>
        <v>-30300</v>
      </c>
      <c r="O240" s="52">
        <f t="shared" si="133"/>
        <v>72.903519963734325</v>
      </c>
      <c r="P240" s="52">
        <f t="shared" si="133"/>
        <v>11.647621247113165</v>
      </c>
      <c r="Q240" s="52">
        <f t="shared" si="134"/>
        <v>95.211378832002197</v>
      </c>
      <c r="R240" s="52">
        <f t="shared" si="134"/>
        <v>30.023094688221708</v>
      </c>
    </row>
    <row r="241" spans="1:18" s="22" customFormat="1" ht="30" x14ac:dyDescent="0.25">
      <c r="A241" s="18">
        <v>185</v>
      </c>
      <c r="B241" s="97">
        <v>413000</v>
      </c>
      <c r="C241" s="104" t="s">
        <v>149</v>
      </c>
      <c r="D241" s="99" t="s">
        <v>66</v>
      </c>
      <c r="E241" s="100">
        <f t="shared" ref="E241:N241" si="140">E242+E243+E244+E245+E246+E247+E248</f>
        <v>797658</v>
      </c>
      <c r="F241" s="100">
        <f t="shared" si="140"/>
        <v>0</v>
      </c>
      <c r="G241" s="100">
        <f t="shared" si="140"/>
        <v>967670</v>
      </c>
      <c r="H241" s="100">
        <f t="shared" si="140"/>
        <v>0</v>
      </c>
      <c r="I241" s="168">
        <f t="shared" si="140"/>
        <v>592380.21</v>
      </c>
      <c r="J241" s="168">
        <f t="shared" si="140"/>
        <v>0</v>
      </c>
      <c r="K241" s="100">
        <f t="shared" si="140"/>
        <v>1009415</v>
      </c>
      <c r="L241" s="100">
        <f t="shared" si="140"/>
        <v>0</v>
      </c>
      <c r="M241" s="100">
        <f t="shared" si="140"/>
        <v>211757</v>
      </c>
      <c r="N241" s="100">
        <f t="shared" si="140"/>
        <v>0</v>
      </c>
      <c r="O241" s="47">
        <f t="shared" si="133"/>
        <v>74.264936852636083</v>
      </c>
      <c r="P241" s="47"/>
      <c r="Q241" s="47">
        <f t="shared" si="134"/>
        <v>126.54734234471414</v>
      </c>
      <c r="R241" s="47"/>
    </row>
    <row r="242" spans="1:18" s="17" customFormat="1" ht="30" x14ac:dyDescent="0.25">
      <c r="A242" s="18">
        <v>186</v>
      </c>
      <c r="B242" s="105">
        <v>413100</v>
      </c>
      <c r="C242" s="102" t="s">
        <v>269</v>
      </c>
      <c r="D242" s="103">
        <v>186</v>
      </c>
      <c r="E242" s="41">
        <v>0</v>
      </c>
      <c r="F242" s="41">
        <v>0</v>
      </c>
      <c r="G242" s="41">
        <v>0</v>
      </c>
      <c r="H242" s="41">
        <v>0</v>
      </c>
      <c r="I242" s="169">
        <v>0</v>
      </c>
      <c r="J242" s="169">
        <v>0</v>
      </c>
      <c r="K242" s="41">
        <v>243865</v>
      </c>
      <c r="L242" s="41">
        <v>0</v>
      </c>
      <c r="M242" s="80">
        <f t="shared" ref="M242:N248" si="141">K242-E242</f>
        <v>243865</v>
      </c>
      <c r="N242" s="80">
        <f t="shared" si="141"/>
        <v>0</v>
      </c>
      <c r="O242" s="52"/>
      <c r="P242" s="52"/>
      <c r="Q242" s="52"/>
      <c r="R242" s="52"/>
    </row>
    <row r="243" spans="1:18" s="17" customFormat="1" ht="30" x14ac:dyDescent="0.25">
      <c r="A243" s="18">
        <v>187</v>
      </c>
      <c r="B243" s="105">
        <v>413200</v>
      </c>
      <c r="C243" s="102" t="s">
        <v>270</v>
      </c>
      <c r="D243" s="103">
        <v>187</v>
      </c>
      <c r="E243" s="41">
        <v>0</v>
      </c>
      <c r="F243" s="41">
        <v>0</v>
      </c>
      <c r="G243" s="41">
        <v>0</v>
      </c>
      <c r="H243" s="41">
        <v>0</v>
      </c>
      <c r="I243" s="169">
        <v>0</v>
      </c>
      <c r="J243" s="169">
        <v>0</v>
      </c>
      <c r="K243" s="41">
        <v>0</v>
      </c>
      <c r="L243" s="41">
        <v>0</v>
      </c>
      <c r="M243" s="80">
        <f t="shared" si="141"/>
        <v>0</v>
      </c>
      <c r="N243" s="80">
        <f t="shared" si="141"/>
        <v>0</v>
      </c>
      <c r="O243" s="52"/>
      <c r="P243" s="52"/>
      <c r="Q243" s="52"/>
      <c r="R243" s="52"/>
    </row>
    <row r="244" spans="1:18" s="22" customFormat="1" ht="30" x14ac:dyDescent="0.25">
      <c r="A244" s="18">
        <v>188</v>
      </c>
      <c r="B244" s="105">
        <v>413300</v>
      </c>
      <c r="C244" s="102" t="s">
        <v>271</v>
      </c>
      <c r="D244" s="103">
        <v>188</v>
      </c>
      <c r="E244" s="41">
        <v>761000</v>
      </c>
      <c r="F244" s="41">
        <v>0</v>
      </c>
      <c r="G244" s="41">
        <v>946660</v>
      </c>
      <c r="H244" s="41">
        <v>0</v>
      </c>
      <c r="I244" s="169">
        <v>570617.39</v>
      </c>
      <c r="J244" s="169">
        <v>0</v>
      </c>
      <c r="K244" s="41">
        <v>735000</v>
      </c>
      <c r="L244" s="41">
        <v>0</v>
      </c>
      <c r="M244" s="80">
        <f t="shared" si="141"/>
        <v>-26000</v>
      </c>
      <c r="N244" s="80">
        <f t="shared" si="141"/>
        <v>0</v>
      </c>
      <c r="O244" s="52">
        <f t="shared" si="133"/>
        <v>74.982574244415247</v>
      </c>
      <c r="P244" s="52"/>
      <c r="Q244" s="52">
        <f t="shared" si="134"/>
        <v>96.583442838370573</v>
      </c>
      <c r="R244" s="52"/>
    </row>
    <row r="245" spans="1:18" s="17" customFormat="1" ht="30" x14ac:dyDescent="0.25">
      <c r="A245" s="18">
        <v>189</v>
      </c>
      <c r="B245" s="105">
        <v>413400</v>
      </c>
      <c r="C245" s="102" t="s">
        <v>272</v>
      </c>
      <c r="D245" s="103">
        <v>189</v>
      </c>
      <c r="E245" s="41">
        <v>0</v>
      </c>
      <c r="F245" s="41">
        <v>0</v>
      </c>
      <c r="G245" s="41">
        <v>0</v>
      </c>
      <c r="H245" s="41">
        <v>0</v>
      </c>
      <c r="I245" s="169">
        <v>0</v>
      </c>
      <c r="J245" s="169">
        <v>0</v>
      </c>
      <c r="K245" s="41">
        <v>0</v>
      </c>
      <c r="L245" s="41">
        <v>0</v>
      </c>
      <c r="M245" s="80">
        <f t="shared" si="141"/>
        <v>0</v>
      </c>
      <c r="N245" s="80">
        <f t="shared" si="141"/>
        <v>0</v>
      </c>
      <c r="O245" s="52"/>
      <c r="P245" s="52"/>
      <c r="Q245" s="52"/>
      <c r="R245" s="52"/>
    </row>
    <row r="246" spans="1:18" s="17" customFormat="1" x14ac:dyDescent="0.25">
      <c r="A246" s="18">
        <v>190</v>
      </c>
      <c r="B246" s="105">
        <v>413700</v>
      </c>
      <c r="C246" s="102" t="s">
        <v>273</v>
      </c>
      <c r="D246" s="103">
        <v>190</v>
      </c>
      <c r="E246" s="41">
        <v>0</v>
      </c>
      <c r="F246" s="41">
        <v>0</v>
      </c>
      <c r="G246" s="41">
        <v>0</v>
      </c>
      <c r="H246" s="41">
        <v>0</v>
      </c>
      <c r="I246" s="169">
        <v>0</v>
      </c>
      <c r="J246" s="169">
        <v>0</v>
      </c>
      <c r="K246" s="41">
        <v>0</v>
      </c>
      <c r="L246" s="41">
        <v>0</v>
      </c>
      <c r="M246" s="80">
        <f t="shared" si="141"/>
        <v>0</v>
      </c>
      <c r="N246" s="80">
        <f t="shared" si="141"/>
        <v>0</v>
      </c>
      <c r="O246" s="52"/>
      <c r="P246" s="52"/>
      <c r="Q246" s="52"/>
      <c r="R246" s="52"/>
    </row>
    <row r="247" spans="1:18" s="17" customFormat="1" ht="45" x14ac:dyDescent="0.25">
      <c r="A247" s="18">
        <v>191</v>
      </c>
      <c r="B247" s="105">
        <v>413800</v>
      </c>
      <c r="C247" s="102" t="s">
        <v>274</v>
      </c>
      <c r="D247" s="103">
        <v>191</v>
      </c>
      <c r="E247" s="41">
        <v>23000</v>
      </c>
      <c r="F247" s="41">
        <v>0</v>
      </c>
      <c r="G247" s="41">
        <v>20000</v>
      </c>
      <c r="H247" s="41">
        <v>0</v>
      </c>
      <c r="I247" s="169">
        <v>21754.34</v>
      </c>
      <c r="J247" s="169">
        <v>0</v>
      </c>
      <c r="K247" s="41">
        <v>29000</v>
      </c>
      <c r="L247" s="41">
        <v>0</v>
      </c>
      <c r="M247" s="80">
        <f t="shared" si="141"/>
        <v>6000</v>
      </c>
      <c r="N247" s="80">
        <f t="shared" si="141"/>
        <v>0</v>
      </c>
      <c r="O247" s="52">
        <f t="shared" si="133"/>
        <v>94.584086956521745</v>
      </c>
      <c r="P247" s="52"/>
      <c r="Q247" s="52">
        <f t="shared" si="134"/>
        <v>126.08695652173914</v>
      </c>
      <c r="R247" s="52"/>
    </row>
    <row r="248" spans="1:18" s="17" customFormat="1" x14ac:dyDescent="0.25">
      <c r="A248" s="18">
        <v>192</v>
      </c>
      <c r="B248" s="105">
        <v>413900</v>
      </c>
      <c r="C248" s="102" t="s">
        <v>275</v>
      </c>
      <c r="D248" s="103">
        <v>192</v>
      </c>
      <c r="E248" s="41">
        <v>13658</v>
      </c>
      <c r="F248" s="41"/>
      <c r="G248" s="41">
        <v>1010</v>
      </c>
      <c r="H248" s="41">
        <v>0</v>
      </c>
      <c r="I248" s="169">
        <v>8.48</v>
      </c>
      <c r="J248" s="169">
        <v>0</v>
      </c>
      <c r="K248" s="41">
        <v>1550</v>
      </c>
      <c r="L248" s="41"/>
      <c r="M248" s="80">
        <f t="shared" si="141"/>
        <v>-12108</v>
      </c>
      <c r="N248" s="80">
        <f t="shared" si="141"/>
        <v>0</v>
      </c>
      <c r="O248" s="52">
        <f t="shared" si="133"/>
        <v>6.2088153463171772E-2</v>
      </c>
      <c r="P248" s="52"/>
      <c r="Q248" s="52">
        <f t="shared" si="134"/>
        <v>11.348660125933518</v>
      </c>
      <c r="R248" s="52"/>
    </row>
    <row r="249" spans="1:18" s="17" customFormat="1" x14ac:dyDescent="0.25">
      <c r="A249" s="18">
        <v>193</v>
      </c>
      <c r="B249" s="97">
        <v>414000</v>
      </c>
      <c r="C249" s="104" t="s">
        <v>150</v>
      </c>
      <c r="D249" s="99" t="s">
        <v>67</v>
      </c>
      <c r="E249" s="100">
        <f t="shared" ref="E249:N249" si="142">E250</f>
        <v>5023500</v>
      </c>
      <c r="F249" s="100">
        <f t="shared" si="142"/>
        <v>0</v>
      </c>
      <c r="G249" s="100">
        <f t="shared" si="142"/>
        <v>3568500</v>
      </c>
      <c r="H249" s="100">
        <f t="shared" si="142"/>
        <v>0</v>
      </c>
      <c r="I249" s="168">
        <f t="shared" si="142"/>
        <v>2518927.4300000002</v>
      </c>
      <c r="J249" s="168">
        <f t="shared" si="142"/>
        <v>0</v>
      </c>
      <c r="K249" s="100">
        <f t="shared" si="142"/>
        <v>5555500</v>
      </c>
      <c r="L249" s="100">
        <f t="shared" si="142"/>
        <v>0</v>
      </c>
      <c r="M249" s="100">
        <f t="shared" si="142"/>
        <v>532000</v>
      </c>
      <c r="N249" s="100">
        <f t="shared" si="142"/>
        <v>0</v>
      </c>
      <c r="O249" s="47">
        <f t="shared" si="133"/>
        <v>50.142877077734646</v>
      </c>
      <c r="P249" s="47"/>
      <c r="Q249" s="47">
        <f t="shared" si="134"/>
        <v>110.59022593809098</v>
      </c>
      <c r="R249" s="47"/>
    </row>
    <row r="250" spans="1:18" s="17" customFormat="1" x14ac:dyDescent="0.25">
      <c r="A250" s="18">
        <v>194</v>
      </c>
      <c r="B250" s="101">
        <v>414100</v>
      </c>
      <c r="C250" s="102" t="s">
        <v>150</v>
      </c>
      <c r="D250" s="103">
        <v>194</v>
      </c>
      <c r="E250" s="41">
        <v>5023500</v>
      </c>
      <c r="F250" s="41">
        <v>0</v>
      </c>
      <c r="G250" s="41">
        <v>3568500</v>
      </c>
      <c r="H250" s="41">
        <v>0</v>
      </c>
      <c r="I250" s="169">
        <v>2518927.4300000002</v>
      </c>
      <c r="J250" s="169">
        <v>0</v>
      </c>
      <c r="K250" s="41">
        <v>5555500</v>
      </c>
      <c r="L250" s="41">
        <v>0</v>
      </c>
      <c r="M250" s="80">
        <f>K250-E250</f>
        <v>532000</v>
      </c>
      <c r="N250" s="80">
        <f>L250-F250</f>
        <v>0</v>
      </c>
      <c r="O250" s="52">
        <f t="shared" si="133"/>
        <v>50.142877077734646</v>
      </c>
      <c r="P250" s="52"/>
      <c r="Q250" s="52">
        <f t="shared" si="134"/>
        <v>110.59022593809098</v>
      </c>
      <c r="R250" s="52"/>
    </row>
    <row r="251" spans="1:18" s="17" customFormat="1" x14ac:dyDescent="0.25">
      <c r="A251" s="18">
        <v>195</v>
      </c>
      <c r="B251" s="97">
        <v>415000</v>
      </c>
      <c r="C251" s="104" t="s">
        <v>141</v>
      </c>
      <c r="D251" s="99" t="s">
        <v>68</v>
      </c>
      <c r="E251" s="100">
        <f t="shared" ref="E251:N251" si="143">E252+E253</f>
        <v>5571000</v>
      </c>
      <c r="F251" s="100">
        <f t="shared" si="143"/>
        <v>0</v>
      </c>
      <c r="G251" s="100">
        <f t="shared" si="143"/>
        <v>4278000</v>
      </c>
      <c r="H251" s="100">
        <f t="shared" si="143"/>
        <v>0</v>
      </c>
      <c r="I251" s="168">
        <f t="shared" si="143"/>
        <v>3915537.71</v>
      </c>
      <c r="J251" s="168">
        <f t="shared" si="143"/>
        <v>0</v>
      </c>
      <c r="K251" s="100">
        <f t="shared" si="143"/>
        <v>4520600</v>
      </c>
      <c r="L251" s="100">
        <f t="shared" si="143"/>
        <v>0</v>
      </c>
      <c r="M251" s="100">
        <f t="shared" si="143"/>
        <v>-1050400</v>
      </c>
      <c r="N251" s="100">
        <f t="shared" si="143"/>
        <v>0</v>
      </c>
      <c r="O251" s="47">
        <f t="shared" si="133"/>
        <v>70.284288458086522</v>
      </c>
      <c r="P251" s="47"/>
      <c r="Q251" s="47">
        <f t="shared" si="134"/>
        <v>81.145216298689633</v>
      </c>
      <c r="R251" s="47"/>
    </row>
    <row r="252" spans="1:18" s="17" customFormat="1" x14ac:dyDescent="0.25">
      <c r="A252" s="18">
        <v>196</v>
      </c>
      <c r="B252" s="101">
        <v>415100</v>
      </c>
      <c r="C252" s="102" t="s">
        <v>276</v>
      </c>
      <c r="D252" s="103">
        <v>196</v>
      </c>
      <c r="E252" s="41">
        <v>0</v>
      </c>
      <c r="F252" s="41">
        <v>0</v>
      </c>
      <c r="G252" s="41">
        <v>0</v>
      </c>
      <c r="H252" s="41">
        <v>0</v>
      </c>
      <c r="I252" s="169">
        <v>0</v>
      </c>
      <c r="J252" s="169">
        <v>0</v>
      </c>
      <c r="K252" s="41">
        <v>0</v>
      </c>
      <c r="L252" s="41">
        <v>0</v>
      </c>
      <c r="M252" s="80">
        <f t="shared" ref="M252:N253" si="144">K252-E252</f>
        <v>0</v>
      </c>
      <c r="N252" s="80">
        <f t="shared" si="144"/>
        <v>0</v>
      </c>
      <c r="O252" s="52"/>
      <c r="P252" s="52"/>
      <c r="Q252" s="52"/>
      <c r="R252" s="52"/>
    </row>
    <row r="253" spans="1:18" s="17" customFormat="1" x14ac:dyDescent="0.25">
      <c r="A253" s="18">
        <v>197</v>
      </c>
      <c r="B253" s="101">
        <v>415200</v>
      </c>
      <c r="C253" s="102" t="s">
        <v>277</v>
      </c>
      <c r="D253" s="103">
        <v>197</v>
      </c>
      <c r="E253" s="41">
        <v>5571000</v>
      </c>
      <c r="F253" s="41">
        <v>0</v>
      </c>
      <c r="G253" s="41">
        <v>4278000</v>
      </c>
      <c r="H253" s="41">
        <v>0</v>
      </c>
      <c r="I253" s="169">
        <v>3915537.71</v>
      </c>
      <c r="J253" s="169">
        <v>0</v>
      </c>
      <c r="K253" s="41">
        <v>4520600</v>
      </c>
      <c r="L253" s="41">
        <v>0</v>
      </c>
      <c r="M253" s="80">
        <f t="shared" si="144"/>
        <v>-1050400</v>
      </c>
      <c r="N253" s="80">
        <f t="shared" si="144"/>
        <v>0</v>
      </c>
      <c r="O253" s="52">
        <f t="shared" si="133"/>
        <v>70.284288458086522</v>
      </c>
      <c r="P253" s="52"/>
      <c r="Q253" s="52">
        <f t="shared" si="134"/>
        <v>81.145216298689633</v>
      </c>
      <c r="R253" s="52"/>
    </row>
    <row r="254" spans="1:18" s="17" customFormat="1" ht="30" x14ac:dyDescent="0.25">
      <c r="A254" s="18">
        <v>198</v>
      </c>
      <c r="B254" s="97">
        <v>416000</v>
      </c>
      <c r="C254" s="104" t="s">
        <v>278</v>
      </c>
      <c r="D254" s="99" t="s">
        <v>69</v>
      </c>
      <c r="E254" s="106">
        <f t="shared" ref="E254:N254" si="145">E255+E256</f>
        <v>8312436</v>
      </c>
      <c r="F254" s="106">
        <f t="shared" si="145"/>
        <v>4138</v>
      </c>
      <c r="G254" s="106">
        <f t="shared" si="145"/>
        <v>7608220</v>
      </c>
      <c r="H254" s="106">
        <f t="shared" si="145"/>
        <v>2138</v>
      </c>
      <c r="I254" s="170">
        <f t="shared" si="145"/>
        <v>5765222.71</v>
      </c>
      <c r="J254" s="170">
        <f t="shared" si="145"/>
        <v>2967</v>
      </c>
      <c r="K254" s="106">
        <f t="shared" si="145"/>
        <v>8618363</v>
      </c>
      <c r="L254" s="106">
        <f t="shared" si="145"/>
        <v>1658</v>
      </c>
      <c r="M254" s="106">
        <f t="shared" si="145"/>
        <v>305927</v>
      </c>
      <c r="N254" s="106">
        <f t="shared" si="145"/>
        <v>-2480</v>
      </c>
      <c r="O254" s="47">
        <f t="shared" si="133"/>
        <v>69.356596670338277</v>
      </c>
      <c r="P254" s="47">
        <f t="shared" si="133"/>
        <v>71.701304978250363</v>
      </c>
      <c r="Q254" s="47">
        <f t="shared" si="134"/>
        <v>103.68035314798215</v>
      </c>
      <c r="R254" s="47">
        <f t="shared" si="134"/>
        <v>40.06766553890769</v>
      </c>
    </row>
    <row r="255" spans="1:18" s="17" customFormat="1" ht="30" x14ac:dyDescent="0.25">
      <c r="A255" s="18">
        <v>199</v>
      </c>
      <c r="B255" s="101">
        <v>416100</v>
      </c>
      <c r="C255" s="102" t="s">
        <v>279</v>
      </c>
      <c r="D255" s="103">
        <v>199</v>
      </c>
      <c r="E255" s="41">
        <v>7187960</v>
      </c>
      <c r="F255" s="41">
        <v>4138</v>
      </c>
      <c r="G255" s="41">
        <v>6483744</v>
      </c>
      <c r="H255" s="41">
        <v>2138</v>
      </c>
      <c r="I255" s="169">
        <v>5053069.26</v>
      </c>
      <c r="J255" s="169">
        <v>2967</v>
      </c>
      <c r="K255" s="41">
        <v>7423843</v>
      </c>
      <c r="L255" s="41">
        <v>1658</v>
      </c>
      <c r="M255" s="80">
        <f t="shared" ref="M255:N256" si="146">K255-E255</f>
        <v>235883</v>
      </c>
      <c r="N255" s="80">
        <f t="shared" si="146"/>
        <v>-2480</v>
      </c>
      <c r="O255" s="52">
        <f t="shared" si="133"/>
        <v>70.299073172360451</v>
      </c>
      <c r="P255" s="52">
        <f t="shared" si="133"/>
        <v>71.701304978250363</v>
      </c>
      <c r="Q255" s="52">
        <f t="shared" si="134"/>
        <v>103.28164040979637</v>
      </c>
      <c r="R255" s="52">
        <f t="shared" si="134"/>
        <v>40.06766553890769</v>
      </c>
    </row>
    <row r="256" spans="1:18" s="17" customFormat="1" ht="30" x14ac:dyDescent="0.25">
      <c r="A256" s="18">
        <v>200</v>
      </c>
      <c r="B256" s="101">
        <v>416300</v>
      </c>
      <c r="C256" s="102" t="s">
        <v>280</v>
      </c>
      <c r="D256" s="107">
        <v>200</v>
      </c>
      <c r="E256" s="108">
        <v>1124476</v>
      </c>
      <c r="F256" s="41">
        <v>0</v>
      </c>
      <c r="G256" s="108">
        <v>1124476</v>
      </c>
      <c r="H256" s="108">
        <v>0</v>
      </c>
      <c r="I256" s="171">
        <v>712153.45</v>
      </c>
      <c r="J256" s="171">
        <v>0</v>
      </c>
      <c r="K256" s="108">
        <v>1194520</v>
      </c>
      <c r="L256" s="41">
        <v>0</v>
      </c>
      <c r="M256" s="80">
        <f t="shared" si="146"/>
        <v>70044</v>
      </c>
      <c r="N256" s="80">
        <f t="shared" si="146"/>
        <v>0</v>
      </c>
      <c r="O256" s="52">
        <f t="shared" si="133"/>
        <v>63.332027539938593</v>
      </c>
      <c r="P256" s="52"/>
      <c r="Q256" s="52">
        <f t="shared" si="134"/>
        <v>106.22903467926395</v>
      </c>
      <c r="R256" s="52"/>
    </row>
    <row r="257" spans="1:18" s="17" customFormat="1" ht="30" x14ac:dyDescent="0.25">
      <c r="A257" s="18">
        <v>201</v>
      </c>
      <c r="B257" s="97">
        <v>417000</v>
      </c>
      <c r="C257" s="104" t="s">
        <v>152</v>
      </c>
      <c r="D257" s="99" t="s">
        <v>70</v>
      </c>
      <c r="E257" s="106">
        <f t="shared" ref="E257:N257" si="147">E258+E259+E260+E261</f>
        <v>0</v>
      </c>
      <c r="F257" s="106">
        <f t="shared" si="147"/>
        <v>0</v>
      </c>
      <c r="G257" s="106">
        <f t="shared" si="147"/>
        <v>0</v>
      </c>
      <c r="H257" s="106">
        <f t="shared" si="147"/>
        <v>0</v>
      </c>
      <c r="I257" s="170">
        <f t="shared" si="147"/>
        <v>0</v>
      </c>
      <c r="J257" s="170">
        <f t="shared" si="147"/>
        <v>0</v>
      </c>
      <c r="K257" s="106">
        <f t="shared" si="147"/>
        <v>0</v>
      </c>
      <c r="L257" s="106">
        <f t="shared" si="147"/>
        <v>0</v>
      </c>
      <c r="M257" s="106">
        <f t="shared" si="147"/>
        <v>0</v>
      </c>
      <c r="N257" s="106">
        <f t="shared" si="147"/>
        <v>0</v>
      </c>
      <c r="O257" s="47"/>
      <c r="P257" s="47"/>
      <c r="Q257" s="47"/>
      <c r="R257" s="47"/>
    </row>
    <row r="258" spans="1:18" s="17" customFormat="1" ht="30" x14ac:dyDescent="0.25">
      <c r="A258" s="18">
        <v>202</v>
      </c>
      <c r="B258" s="101">
        <v>417100</v>
      </c>
      <c r="C258" s="102" t="s">
        <v>281</v>
      </c>
      <c r="D258" s="109">
        <v>202</v>
      </c>
      <c r="E258" s="41">
        <v>0</v>
      </c>
      <c r="F258" s="41">
        <v>0</v>
      </c>
      <c r="G258" s="41">
        <v>0</v>
      </c>
      <c r="H258" s="41">
        <v>0</v>
      </c>
      <c r="I258" s="41">
        <v>0</v>
      </c>
      <c r="J258" s="169">
        <v>0</v>
      </c>
      <c r="K258" s="41">
        <v>0</v>
      </c>
      <c r="L258" s="41">
        <v>0</v>
      </c>
      <c r="M258" s="80">
        <f t="shared" ref="M258:N261" si="148">K258-E258</f>
        <v>0</v>
      </c>
      <c r="N258" s="80">
        <f t="shared" si="148"/>
        <v>0</v>
      </c>
      <c r="O258" s="52"/>
      <c r="P258" s="52"/>
      <c r="Q258" s="52"/>
      <c r="R258" s="52"/>
    </row>
    <row r="259" spans="1:18" s="17" customFormat="1" ht="30" x14ac:dyDescent="0.25">
      <c r="A259" s="18">
        <v>203</v>
      </c>
      <c r="B259" s="101">
        <v>417200</v>
      </c>
      <c r="C259" s="102" t="s">
        <v>282</v>
      </c>
      <c r="D259" s="109">
        <v>203</v>
      </c>
      <c r="E259" s="41">
        <v>0</v>
      </c>
      <c r="F259" s="41">
        <v>0</v>
      </c>
      <c r="G259" s="41">
        <v>0</v>
      </c>
      <c r="H259" s="41">
        <v>0</v>
      </c>
      <c r="I259" s="41">
        <v>0</v>
      </c>
      <c r="J259" s="169">
        <v>0</v>
      </c>
      <c r="K259" s="41">
        <v>0</v>
      </c>
      <c r="L259" s="41">
        <v>0</v>
      </c>
      <c r="M259" s="80">
        <f t="shared" si="148"/>
        <v>0</v>
      </c>
      <c r="N259" s="80">
        <f t="shared" si="148"/>
        <v>0</v>
      </c>
      <c r="O259" s="52"/>
      <c r="P259" s="52"/>
      <c r="Q259" s="52"/>
      <c r="R259" s="52"/>
    </row>
    <row r="260" spans="1:18" s="17" customFormat="1" ht="30" x14ac:dyDescent="0.25">
      <c r="A260" s="18">
        <v>204</v>
      </c>
      <c r="B260" s="101">
        <v>417300</v>
      </c>
      <c r="C260" s="102" t="s">
        <v>283</v>
      </c>
      <c r="D260" s="109">
        <v>204</v>
      </c>
      <c r="E260" s="41">
        <v>0</v>
      </c>
      <c r="F260" s="41">
        <v>0</v>
      </c>
      <c r="G260" s="41">
        <v>0</v>
      </c>
      <c r="H260" s="41">
        <v>0</v>
      </c>
      <c r="I260" s="41">
        <v>0</v>
      </c>
      <c r="J260" s="169">
        <v>0</v>
      </c>
      <c r="K260" s="41">
        <v>0</v>
      </c>
      <c r="L260" s="41">
        <v>0</v>
      </c>
      <c r="M260" s="80">
        <f t="shared" si="148"/>
        <v>0</v>
      </c>
      <c r="N260" s="80">
        <f t="shared" si="148"/>
        <v>0</v>
      </c>
      <c r="O260" s="52"/>
      <c r="P260" s="52"/>
      <c r="Q260" s="52"/>
      <c r="R260" s="52"/>
    </row>
    <row r="261" spans="1:18" s="17" customFormat="1" x14ac:dyDescent="0.25">
      <c r="A261" s="18">
        <v>205</v>
      </c>
      <c r="B261" s="101">
        <v>417400</v>
      </c>
      <c r="C261" s="102" t="s">
        <v>284</v>
      </c>
      <c r="D261" s="109">
        <v>205</v>
      </c>
      <c r="E261" s="41">
        <v>0</v>
      </c>
      <c r="F261" s="41">
        <v>0</v>
      </c>
      <c r="G261" s="41">
        <v>0</v>
      </c>
      <c r="H261" s="41">
        <v>0</v>
      </c>
      <c r="I261" s="41">
        <v>0</v>
      </c>
      <c r="J261" s="169">
        <v>0</v>
      </c>
      <c r="K261" s="41">
        <v>0</v>
      </c>
      <c r="L261" s="41">
        <v>0</v>
      </c>
      <c r="M261" s="80">
        <f t="shared" si="148"/>
        <v>0</v>
      </c>
      <c r="N261" s="80">
        <f t="shared" si="148"/>
        <v>0</v>
      </c>
      <c r="O261" s="52"/>
      <c r="P261" s="52"/>
      <c r="Q261" s="52"/>
      <c r="R261" s="52"/>
    </row>
    <row r="262" spans="1:18" s="17" customFormat="1" ht="30" x14ac:dyDescent="0.25">
      <c r="A262" s="18">
        <v>206</v>
      </c>
      <c r="B262" s="97">
        <v>418000</v>
      </c>
      <c r="C262" s="104" t="s">
        <v>153</v>
      </c>
      <c r="D262" s="96" t="s">
        <v>71</v>
      </c>
      <c r="E262" s="106">
        <f t="shared" ref="E262:N262" si="149">E263+E264+E265+E266</f>
        <v>202500</v>
      </c>
      <c r="F262" s="106">
        <f t="shared" si="149"/>
        <v>0</v>
      </c>
      <c r="G262" s="106">
        <f t="shared" si="149"/>
        <v>202500</v>
      </c>
      <c r="H262" s="106">
        <f t="shared" si="149"/>
        <v>0</v>
      </c>
      <c r="I262" s="170">
        <f t="shared" si="149"/>
        <v>80485.34</v>
      </c>
      <c r="J262" s="170">
        <f t="shared" si="149"/>
        <v>0</v>
      </c>
      <c r="K262" s="106">
        <f t="shared" si="149"/>
        <v>185000</v>
      </c>
      <c r="L262" s="106">
        <f t="shared" si="149"/>
        <v>0</v>
      </c>
      <c r="M262" s="106">
        <f t="shared" si="149"/>
        <v>-17500</v>
      </c>
      <c r="N262" s="106">
        <f t="shared" si="149"/>
        <v>0</v>
      </c>
      <c r="O262" s="47">
        <f t="shared" si="133"/>
        <v>39.745846913580245</v>
      </c>
      <c r="P262" s="47"/>
      <c r="Q262" s="47">
        <f t="shared" si="134"/>
        <v>91.358024691358025</v>
      </c>
      <c r="R262" s="47"/>
    </row>
    <row r="263" spans="1:18" s="17" customFormat="1" ht="30" x14ac:dyDescent="0.25">
      <c r="A263" s="18">
        <v>207</v>
      </c>
      <c r="B263" s="101">
        <v>418100</v>
      </c>
      <c r="C263" s="102" t="s">
        <v>285</v>
      </c>
      <c r="D263" s="109">
        <v>207</v>
      </c>
      <c r="E263" s="41">
        <v>202500</v>
      </c>
      <c r="F263" s="41">
        <v>0</v>
      </c>
      <c r="G263" s="41">
        <v>202500</v>
      </c>
      <c r="H263" s="41">
        <v>0</v>
      </c>
      <c r="I263" s="169">
        <v>80485.34</v>
      </c>
      <c r="J263" s="169">
        <v>0</v>
      </c>
      <c r="K263" s="41">
        <v>185000</v>
      </c>
      <c r="L263" s="41">
        <v>0</v>
      </c>
      <c r="M263" s="80">
        <f t="shared" ref="M263:N266" si="150">K263-E263</f>
        <v>-17500</v>
      </c>
      <c r="N263" s="80">
        <f t="shared" si="150"/>
        <v>0</v>
      </c>
      <c r="O263" s="52">
        <f t="shared" si="133"/>
        <v>39.745846913580245</v>
      </c>
      <c r="P263" s="52"/>
      <c r="Q263" s="52">
        <f t="shared" si="134"/>
        <v>91.358024691358025</v>
      </c>
      <c r="R263" s="52"/>
    </row>
    <row r="264" spans="1:18" s="17" customFormat="1" x14ac:dyDescent="0.25">
      <c r="A264" s="18">
        <v>208</v>
      </c>
      <c r="B264" s="101">
        <v>418200</v>
      </c>
      <c r="C264" s="102" t="s">
        <v>286</v>
      </c>
      <c r="D264" s="109">
        <v>208</v>
      </c>
      <c r="E264" s="41">
        <v>0</v>
      </c>
      <c r="F264" s="41">
        <v>0</v>
      </c>
      <c r="G264" s="41">
        <v>0</v>
      </c>
      <c r="H264" s="41">
        <v>0</v>
      </c>
      <c r="I264" s="169">
        <v>0</v>
      </c>
      <c r="J264" s="169">
        <v>0</v>
      </c>
      <c r="K264" s="41">
        <v>0</v>
      </c>
      <c r="L264" s="41">
        <v>0</v>
      </c>
      <c r="M264" s="80">
        <f t="shared" si="150"/>
        <v>0</v>
      </c>
      <c r="N264" s="80">
        <f t="shared" si="150"/>
        <v>0</v>
      </c>
      <c r="O264" s="52"/>
      <c r="P264" s="52"/>
      <c r="Q264" s="52"/>
      <c r="R264" s="52"/>
    </row>
    <row r="265" spans="1:18" s="17" customFormat="1" ht="30" x14ac:dyDescent="0.25">
      <c r="A265" s="18">
        <v>209</v>
      </c>
      <c r="B265" s="101">
        <v>418300</v>
      </c>
      <c r="C265" s="102" t="s">
        <v>287</v>
      </c>
      <c r="D265" s="109">
        <v>209</v>
      </c>
      <c r="E265" s="108">
        <v>0</v>
      </c>
      <c r="F265" s="41">
        <v>0</v>
      </c>
      <c r="G265" s="108">
        <v>0</v>
      </c>
      <c r="H265" s="108">
        <v>0</v>
      </c>
      <c r="I265" s="171">
        <v>0</v>
      </c>
      <c r="J265" s="171">
        <v>0</v>
      </c>
      <c r="K265" s="108">
        <v>0</v>
      </c>
      <c r="L265" s="41">
        <v>0</v>
      </c>
      <c r="M265" s="80">
        <f t="shared" si="150"/>
        <v>0</v>
      </c>
      <c r="N265" s="80">
        <f t="shared" si="150"/>
        <v>0</v>
      </c>
      <c r="O265" s="52"/>
      <c r="P265" s="52"/>
      <c r="Q265" s="52"/>
      <c r="R265" s="52"/>
    </row>
    <row r="266" spans="1:18" s="17" customFormat="1" ht="30" x14ac:dyDescent="0.25">
      <c r="A266" s="18">
        <v>210</v>
      </c>
      <c r="B266" s="101">
        <v>418400</v>
      </c>
      <c r="C266" s="102" t="s">
        <v>288</v>
      </c>
      <c r="D266" s="109">
        <v>210</v>
      </c>
      <c r="E266" s="41">
        <v>0</v>
      </c>
      <c r="F266" s="41">
        <v>0</v>
      </c>
      <c r="G266" s="41">
        <v>0</v>
      </c>
      <c r="H266" s="41">
        <v>0</v>
      </c>
      <c r="I266" s="169">
        <v>0</v>
      </c>
      <c r="J266" s="169">
        <v>0</v>
      </c>
      <c r="K266" s="41">
        <v>0</v>
      </c>
      <c r="L266" s="41">
        <v>0</v>
      </c>
      <c r="M266" s="80">
        <f t="shared" si="150"/>
        <v>0</v>
      </c>
      <c r="N266" s="80">
        <f t="shared" si="150"/>
        <v>0</v>
      </c>
      <c r="O266" s="52"/>
      <c r="P266" s="52"/>
      <c r="Q266" s="52"/>
      <c r="R266" s="52"/>
    </row>
    <row r="267" spans="1:18" s="17" customFormat="1" x14ac:dyDescent="0.25">
      <c r="A267" s="18">
        <v>211</v>
      </c>
      <c r="B267" s="97">
        <v>419000</v>
      </c>
      <c r="C267" s="104" t="s">
        <v>154</v>
      </c>
      <c r="D267" s="96" t="s">
        <v>72</v>
      </c>
      <c r="E267" s="100">
        <f t="shared" ref="E267:N267" si="151">E268</f>
        <v>838347</v>
      </c>
      <c r="F267" s="100">
        <f t="shared" si="151"/>
        <v>0</v>
      </c>
      <c r="G267" s="100">
        <f t="shared" si="151"/>
        <v>54000</v>
      </c>
      <c r="H267" s="100">
        <f t="shared" si="151"/>
        <v>0</v>
      </c>
      <c r="I267" s="168">
        <f t="shared" si="151"/>
        <v>719158.93</v>
      </c>
      <c r="J267" s="100">
        <f t="shared" si="151"/>
        <v>0</v>
      </c>
      <c r="K267" s="100">
        <f t="shared" si="151"/>
        <v>100000</v>
      </c>
      <c r="L267" s="100">
        <f t="shared" si="151"/>
        <v>0</v>
      </c>
      <c r="M267" s="100">
        <f t="shared" si="151"/>
        <v>-738347</v>
      </c>
      <c r="N267" s="100">
        <f t="shared" si="151"/>
        <v>0</v>
      </c>
      <c r="O267" s="47">
        <f t="shared" si="133"/>
        <v>85.782966957596315</v>
      </c>
      <c r="P267" s="47"/>
      <c r="Q267" s="47">
        <f t="shared" si="134"/>
        <v>11.928234967143677</v>
      </c>
      <c r="R267" s="47"/>
    </row>
    <row r="268" spans="1:18" s="17" customFormat="1" x14ac:dyDescent="0.25">
      <c r="A268" s="18">
        <v>212</v>
      </c>
      <c r="B268" s="101">
        <v>419100</v>
      </c>
      <c r="C268" s="102" t="s">
        <v>154</v>
      </c>
      <c r="D268" s="41"/>
      <c r="E268" s="41">
        <v>838347</v>
      </c>
      <c r="F268" s="41">
        <v>0</v>
      </c>
      <c r="G268" s="41">
        <v>54000</v>
      </c>
      <c r="H268" s="41">
        <v>0</v>
      </c>
      <c r="I268" s="169">
        <v>719158.93</v>
      </c>
      <c r="J268" s="169">
        <v>0</v>
      </c>
      <c r="K268" s="41">
        <v>100000</v>
      </c>
      <c r="L268" s="41">
        <v>0</v>
      </c>
      <c r="M268" s="80">
        <f>K268-E268</f>
        <v>-738347</v>
      </c>
      <c r="N268" s="80">
        <f>L268-F268</f>
        <v>0</v>
      </c>
      <c r="O268" s="52">
        <f t="shared" si="133"/>
        <v>85.782966957596315</v>
      </c>
      <c r="P268" s="52"/>
      <c r="Q268" s="52">
        <f t="shared" si="134"/>
        <v>11.928234967143677</v>
      </c>
      <c r="R268" s="52"/>
    </row>
    <row r="269" spans="1:18" s="17" customFormat="1" x14ac:dyDescent="0.25">
      <c r="A269" s="18">
        <v>213</v>
      </c>
      <c r="B269" s="94">
        <v>480000</v>
      </c>
      <c r="C269" s="95" t="s">
        <v>289</v>
      </c>
      <c r="D269" s="96" t="s">
        <v>73</v>
      </c>
      <c r="E269" s="93">
        <f t="shared" ref="E269:N269" si="152">E270+E276</f>
        <v>432280</v>
      </c>
      <c r="F269" s="93">
        <f t="shared" si="152"/>
        <v>0</v>
      </c>
      <c r="G269" s="93">
        <f t="shared" si="152"/>
        <v>322330</v>
      </c>
      <c r="H269" s="93">
        <f t="shared" si="152"/>
        <v>0</v>
      </c>
      <c r="I269" s="167">
        <f t="shared" si="152"/>
        <v>255798.43</v>
      </c>
      <c r="J269" s="167">
        <f t="shared" si="152"/>
        <v>0</v>
      </c>
      <c r="K269" s="93">
        <f t="shared" si="152"/>
        <v>366570</v>
      </c>
      <c r="L269" s="93">
        <f t="shared" si="152"/>
        <v>0</v>
      </c>
      <c r="M269" s="93">
        <f t="shared" si="152"/>
        <v>-65710</v>
      </c>
      <c r="N269" s="93">
        <f t="shared" si="152"/>
        <v>0</v>
      </c>
      <c r="O269" s="47">
        <f t="shared" si="133"/>
        <v>59.174245859165353</v>
      </c>
      <c r="P269" s="47"/>
      <c r="Q269" s="47">
        <f t="shared" si="134"/>
        <v>84.799204219487365</v>
      </c>
      <c r="R269" s="47"/>
    </row>
    <row r="270" spans="1:18" s="17" customFormat="1" ht="30" x14ac:dyDescent="0.25">
      <c r="A270" s="18">
        <v>214</v>
      </c>
      <c r="B270" s="97">
        <v>487000</v>
      </c>
      <c r="C270" s="104" t="s">
        <v>143</v>
      </c>
      <c r="D270" s="99" t="s">
        <v>74</v>
      </c>
      <c r="E270" s="100">
        <f t="shared" ref="E270:N270" si="153">E271+E272+E273+E274+E275</f>
        <v>432280</v>
      </c>
      <c r="F270" s="100">
        <f t="shared" si="153"/>
        <v>0</v>
      </c>
      <c r="G270" s="100">
        <f t="shared" si="153"/>
        <v>322330</v>
      </c>
      <c r="H270" s="100">
        <f t="shared" si="153"/>
        <v>0</v>
      </c>
      <c r="I270" s="168">
        <f t="shared" si="153"/>
        <v>255798.43</v>
      </c>
      <c r="J270" s="168">
        <f t="shared" si="153"/>
        <v>0</v>
      </c>
      <c r="K270" s="100">
        <f t="shared" si="153"/>
        <v>366570</v>
      </c>
      <c r="L270" s="100">
        <f t="shared" si="153"/>
        <v>0</v>
      </c>
      <c r="M270" s="100">
        <f t="shared" si="153"/>
        <v>-65710</v>
      </c>
      <c r="N270" s="100">
        <f t="shared" si="153"/>
        <v>0</v>
      </c>
      <c r="O270" s="47">
        <f t="shared" si="133"/>
        <v>59.174245859165353</v>
      </c>
      <c r="P270" s="47"/>
      <c r="Q270" s="47">
        <f t="shared" si="134"/>
        <v>84.799204219487365</v>
      </c>
      <c r="R270" s="47"/>
    </row>
    <row r="271" spans="1:18" s="17" customFormat="1" x14ac:dyDescent="0.25">
      <c r="A271" s="18">
        <v>215</v>
      </c>
      <c r="B271" s="101">
        <v>487100</v>
      </c>
      <c r="C271" s="102" t="s">
        <v>290</v>
      </c>
      <c r="D271" s="103">
        <v>215</v>
      </c>
      <c r="E271" s="41">
        <v>0</v>
      </c>
      <c r="F271" s="41">
        <v>0</v>
      </c>
      <c r="G271" s="41">
        <v>0</v>
      </c>
      <c r="H271" s="41">
        <v>0</v>
      </c>
      <c r="I271" s="169">
        <v>0</v>
      </c>
      <c r="J271" s="169">
        <v>0</v>
      </c>
      <c r="K271" s="41">
        <v>0</v>
      </c>
      <c r="L271" s="41">
        <v>0</v>
      </c>
      <c r="M271" s="80">
        <f t="shared" ref="M271:N275" si="154">K271-E271</f>
        <v>0</v>
      </c>
      <c r="N271" s="80">
        <f t="shared" si="154"/>
        <v>0</v>
      </c>
      <c r="O271" s="52"/>
      <c r="P271" s="52"/>
      <c r="Q271" s="52"/>
      <c r="R271" s="52"/>
    </row>
    <row r="272" spans="1:18" s="17" customFormat="1" x14ac:dyDescent="0.25">
      <c r="A272" s="18">
        <v>216</v>
      </c>
      <c r="B272" s="101">
        <v>487200</v>
      </c>
      <c r="C272" s="102" t="s">
        <v>291</v>
      </c>
      <c r="D272" s="103">
        <v>216</v>
      </c>
      <c r="E272" s="41">
        <v>12000</v>
      </c>
      <c r="F272" s="41">
        <v>0</v>
      </c>
      <c r="G272" s="41">
        <v>10000</v>
      </c>
      <c r="H272" s="41">
        <v>0</v>
      </c>
      <c r="I272" s="169">
        <v>4366.83</v>
      </c>
      <c r="J272" s="169">
        <v>0</v>
      </c>
      <c r="K272" s="41">
        <v>11000</v>
      </c>
      <c r="L272" s="41">
        <v>0</v>
      </c>
      <c r="M272" s="80">
        <f t="shared" si="154"/>
        <v>-1000</v>
      </c>
      <c r="N272" s="80">
        <f t="shared" si="154"/>
        <v>0</v>
      </c>
      <c r="O272" s="52">
        <f t="shared" si="133"/>
        <v>36.390250000000002</v>
      </c>
      <c r="P272" s="52"/>
      <c r="Q272" s="52">
        <f t="shared" si="134"/>
        <v>91.666666666666657</v>
      </c>
      <c r="R272" s="52"/>
    </row>
    <row r="273" spans="1:18" s="17" customFormat="1" ht="30" x14ac:dyDescent="0.25">
      <c r="A273" s="18">
        <v>217</v>
      </c>
      <c r="B273" s="110">
        <v>487300</v>
      </c>
      <c r="C273" s="102" t="s">
        <v>292</v>
      </c>
      <c r="D273" s="103">
        <v>217</v>
      </c>
      <c r="E273" s="41">
        <v>4500</v>
      </c>
      <c r="F273" s="41">
        <v>0</v>
      </c>
      <c r="G273" s="41">
        <v>5000</v>
      </c>
      <c r="H273" s="41">
        <v>0</v>
      </c>
      <c r="I273" s="169">
        <v>1366.73</v>
      </c>
      <c r="J273" s="169">
        <v>0</v>
      </c>
      <c r="K273" s="41">
        <v>4500</v>
      </c>
      <c r="L273" s="41">
        <v>0</v>
      </c>
      <c r="M273" s="80">
        <f t="shared" si="154"/>
        <v>0</v>
      </c>
      <c r="N273" s="80">
        <f t="shared" si="154"/>
        <v>0</v>
      </c>
      <c r="O273" s="52">
        <f t="shared" si="133"/>
        <v>30.37177777777778</v>
      </c>
      <c r="P273" s="52"/>
      <c r="Q273" s="52">
        <f t="shared" si="134"/>
        <v>100</v>
      </c>
      <c r="R273" s="52"/>
    </row>
    <row r="274" spans="1:18" s="17" customFormat="1" ht="30" x14ac:dyDescent="0.25">
      <c r="A274" s="18">
        <v>218</v>
      </c>
      <c r="B274" s="110">
        <v>487400</v>
      </c>
      <c r="C274" s="102" t="s">
        <v>293</v>
      </c>
      <c r="D274" s="103">
        <v>218</v>
      </c>
      <c r="E274" s="41">
        <v>378780</v>
      </c>
      <c r="F274" s="41">
        <v>0</v>
      </c>
      <c r="G274" s="41">
        <v>270330</v>
      </c>
      <c r="H274" s="41">
        <v>0</v>
      </c>
      <c r="I274" s="169">
        <v>232064.87</v>
      </c>
      <c r="J274" s="169">
        <v>0</v>
      </c>
      <c r="K274" s="41">
        <v>314070</v>
      </c>
      <c r="L274" s="41">
        <v>0</v>
      </c>
      <c r="M274" s="80">
        <f t="shared" si="154"/>
        <v>-64710</v>
      </c>
      <c r="N274" s="80">
        <f t="shared" si="154"/>
        <v>0</v>
      </c>
      <c r="O274" s="52">
        <f t="shared" si="133"/>
        <v>61.26640002112044</v>
      </c>
      <c r="P274" s="52"/>
      <c r="Q274" s="52">
        <f t="shared" si="134"/>
        <v>82.916204657056866</v>
      </c>
      <c r="R274" s="52"/>
    </row>
    <row r="275" spans="1:18" s="17" customFormat="1" x14ac:dyDescent="0.25">
      <c r="A275" s="18">
        <v>219</v>
      </c>
      <c r="B275" s="110">
        <v>487900</v>
      </c>
      <c r="C275" s="102" t="s">
        <v>294</v>
      </c>
      <c r="D275" s="103">
        <v>219</v>
      </c>
      <c r="E275" s="41">
        <v>37000</v>
      </c>
      <c r="F275" s="41">
        <v>0</v>
      </c>
      <c r="G275" s="41">
        <v>37000</v>
      </c>
      <c r="H275" s="41">
        <v>0</v>
      </c>
      <c r="I275" s="169">
        <v>18000</v>
      </c>
      <c r="J275" s="169">
        <v>0</v>
      </c>
      <c r="K275" s="41">
        <v>37000</v>
      </c>
      <c r="L275" s="41">
        <v>0</v>
      </c>
      <c r="M275" s="80">
        <f t="shared" si="154"/>
        <v>0</v>
      </c>
      <c r="N275" s="80">
        <f t="shared" si="154"/>
        <v>0</v>
      </c>
      <c r="O275" s="52">
        <f t="shared" si="133"/>
        <v>48.648648648648653</v>
      </c>
      <c r="P275" s="52"/>
      <c r="Q275" s="52">
        <f t="shared" si="134"/>
        <v>100</v>
      </c>
      <c r="R275" s="52"/>
    </row>
    <row r="276" spans="1:18" s="17" customFormat="1" x14ac:dyDescent="0.25">
      <c r="A276" s="18">
        <v>220</v>
      </c>
      <c r="B276" s="97">
        <v>488000</v>
      </c>
      <c r="C276" s="104" t="s">
        <v>144</v>
      </c>
      <c r="D276" s="99" t="s">
        <v>75</v>
      </c>
      <c r="E276" s="100">
        <f t="shared" ref="E276:N276" si="155">E277</f>
        <v>0</v>
      </c>
      <c r="F276" s="100">
        <f t="shared" si="155"/>
        <v>0</v>
      </c>
      <c r="G276" s="100">
        <f t="shared" si="155"/>
        <v>0</v>
      </c>
      <c r="H276" s="100">
        <f t="shared" si="155"/>
        <v>0</v>
      </c>
      <c r="I276" s="168">
        <f t="shared" si="155"/>
        <v>0</v>
      </c>
      <c r="J276" s="168">
        <f t="shared" si="155"/>
        <v>0</v>
      </c>
      <c r="K276" s="100">
        <f t="shared" si="155"/>
        <v>0</v>
      </c>
      <c r="L276" s="100">
        <f t="shared" si="155"/>
        <v>0</v>
      </c>
      <c r="M276" s="100">
        <f t="shared" si="155"/>
        <v>0</v>
      </c>
      <c r="N276" s="100">
        <f t="shared" si="155"/>
        <v>0</v>
      </c>
      <c r="O276" s="47"/>
      <c r="P276" s="47"/>
      <c r="Q276" s="47"/>
      <c r="R276" s="47"/>
    </row>
    <row r="277" spans="1:18" s="17" customFormat="1" x14ac:dyDescent="0.25">
      <c r="A277" s="18">
        <v>221</v>
      </c>
      <c r="B277" s="101">
        <v>488100</v>
      </c>
      <c r="C277" s="102" t="s">
        <v>144</v>
      </c>
      <c r="D277" s="109">
        <v>221</v>
      </c>
      <c r="E277" s="41">
        <v>0</v>
      </c>
      <c r="F277" s="41">
        <v>0</v>
      </c>
      <c r="G277" s="41">
        <v>0</v>
      </c>
      <c r="H277" s="41">
        <v>0</v>
      </c>
      <c r="I277" s="169">
        <v>0</v>
      </c>
      <c r="J277" s="169">
        <v>0</v>
      </c>
      <c r="K277" s="41">
        <v>0</v>
      </c>
      <c r="L277" s="41">
        <v>0</v>
      </c>
      <c r="M277" s="80">
        <f>K277-E277</f>
        <v>0</v>
      </c>
      <c r="N277" s="80">
        <f>L277-F277</f>
        <v>0</v>
      </c>
      <c r="O277" s="52"/>
      <c r="P277" s="52"/>
      <c r="Q277" s="52"/>
      <c r="R277" s="52"/>
    </row>
    <row r="278" spans="1:18" s="19" customFormat="1" x14ac:dyDescent="0.25">
      <c r="A278" s="18">
        <v>222</v>
      </c>
      <c r="B278" s="111" t="s">
        <v>26</v>
      </c>
      <c r="C278" s="104" t="s">
        <v>156</v>
      </c>
      <c r="D278" s="99" t="s">
        <v>76</v>
      </c>
      <c r="E278" s="100">
        <f t="shared" ref="E278:N278" si="156">E279</f>
        <v>250000</v>
      </c>
      <c r="F278" s="100">
        <f t="shared" si="156"/>
        <v>0</v>
      </c>
      <c r="G278" s="100">
        <f t="shared" si="156"/>
        <v>200000</v>
      </c>
      <c r="H278" s="100">
        <f t="shared" si="156"/>
        <v>0</v>
      </c>
      <c r="I278" s="168">
        <f t="shared" si="156"/>
        <v>171525</v>
      </c>
      <c r="J278" s="168">
        <f t="shared" si="156"/>
        <v>0</v>
      </c>
      <c r="K278" s="100">
        <f t="shared" si="156"/>
        <v>400000</v>
      </c>
      <c r="L278" s="100">
        <f t="shared" si="156"/>
        <v>0</v>
      </c>
      <c r="M278" s="100">
        <f t="shared" si="156"/>
        <v>150000</v>
      </c>
      <c r="N278" s="100">
        <f t="shared" si="156"/>
        <v>0</v>
      </c>
      <c r="O278" s="47">
        <f t="shared" si="133"/>
        <v>68.61</v>
      </c>
      <c r="P278" s="47"/>
      <c r="Q278" s="47">
        <f t="shared" si="134"/>
        <v>160</v>
      </c>
      <c r="R278" s="47"/>
    </row>
    <row r="279" spans="1:18" s="17" customFormat="1" x14ac:dyDescent="0.25">
      <c r="A279" s="18">
        <v>223</v>
      </c>
      <c r="B279" s="112" t="s">
        <v>26</v>
      </c>
      <c r="C279" s="102" t="s">
        <v>156</v>
      </c>
      <c r="D279" s="109">
        <v>223</v>
      </c>
      <c r="E279" s="41">
        <v>250000</v>
      </c>
      <c r="F279" s="41">
        <v>0</v>
      </c>
      <c r="G279" s="41">
        <v>200000</v>
      </c>
      <c r="H279" s="41">
        <v>0</v>
      </c>
      <c r="I279" s="169">
        <v>171525</v>
      </c>
      <c r="J279" s="169">
        <v>0</v>
      </c>
      <c r="K279" s="41">
        <v>400000</v>
      </c>
      <c r="L279" s="41">
        <v>0</v>
      </c>
      <c r="M279" s="80">
        <f>K279-E279</f>
        <v>150000</v>
      </c>
      <c r="N279" s="80">
        <f>L279-F279</f>
        <v>0</v>
      </c>
      <c r="O279" s="52">
        <f t="shared" si="133"/>
        <v>68.61</v>
      </c>
      <c r="P279" s="52"/>
      <c r="Q279" s="52">
        <f t="shared" si="134"/>
        <v>160</v>
      </c>
      <c r="R279" s="52"/>
    </row>
    <row r="280" spans="1:18" s="17" customFormat="1" x14ac:dyDescent="0.25">
      <c r="A280" s="15"/>
      <c r="B280" s="113"/>
      <c r="C280" s="114"/>
      <c r="D280" s="115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</row>
    <row r="281" spans="1:18" s="17" customFormat="1" x14ac:dyDescent="0.25">
      <c r="A281" s="15">
        <v>224</v>
      </c>
      <c r="B281" s="210" t="s">
        <v>295</v>
      </c>
      <c r="C281" s="211"/>
      <c r="D281" s="96" t="s">
        <v>77</v>
      </c>
      <c r="E281" s="93">
        <f t="shared" ref="E281:N281" si="157">E282+E309</f>
        <v>19012147</v>
      </c>
      <c r="F281" s="93">
        <f t="shared" si="157"/>
        <v>2000</v>
      </c>
      <c r="G281" s="93">
        <f t="shared" si="157"/>
        <v>9884472</v>
      </c>
      <c r="H281" s="93">
        <f t="shared" si="157"/>
        <v>3400</v>
      </c>
      <c r="I281" s="167">
        <f t="shared" si="157"/>
        <v>2854069.2199999997</v>
      </c>
      <c r="J281" s="167">
        <f t="shared" si="157"/>
        <v>168.66</v>
      </c>
      <c r="K281" s="93">
        <f t="shared" si="157"/>
        <v>18230171</v>
      </c>
      <c r="L281" s="93">
        <f t="shared" si="157"/>
        <v>1400</v>
      </c>
      <c r="M281" s="93">
        <f t="shared" si="157"/>
        <v>-781976</v>
      </c>
      <c r="N281" s="93">
        <f t="shared" si="157"/>
        <v>-600</v>
      </c>
      <c r="O281" s="47">
        <f t="shared" ref="O281:P313" si="158">I281/E281*100</f>
        <v>15.011819654034863</v>
      </c>
      <c r="P281" s="47">
        <f t="shared" si="158"/>
        <v>8.4329999999999998</v>
      </c>
      <c r="Q281" s="47">
        <f t="shared" ref="Q281:R313" si="159">K281/E281*100</f>
        <v>95.886966369447919</v>
      </c>
      <c r="R281" s="47">
        <f t="shared" si="159"/>
        <v>70</v>
      </c>
    </row>
    <row r="282" spans="1:18" s="19" customFormat="1" ht="30" x14ac:dyDescent="0.25">
      <c r="A282" s="18">
        <v>225</v>
      </c>
      <c r="B282" s="94">
        <v>510000</v>
      </c>
      <c r="C282" s="95" t="s">
        <v>296</v>
      </c>
      <c r="D282" s="96" t="s">
        <v>78</v>
      </c>
      <c r="E282" s="93">
        <f t="shared" ref="E282:N282" si="160">E283+E291+E293+E301+E303+E305+E307</f>
        <v>19012147</v>
      </c>
      <c r="F282" s="93">
        <f t="shared" si="160"/>
        <v>2000</v>
      </c>
      <c r="G282" s="93">
        <f t="shared" si="160"/>
        <v>9884472</v>
      </c>
      <c r="H282" s="93">
        <f t="shared" si="160"/>
        <v>3400</v>
      </c>
      <c r="I282" s="167">
        <f t="shared" si="160"/>
        <v>2854069.2199999997</v>
      </c>
      <c r="J282" s="167">
        <f t="shared" si="160"/>
        <v>168.66</v>
      </c>
      <c r="K282" s="93">
        <f t="shared" si="160"/>
        <v>18230171</v>
      </c>
      <c r="L282" s="93">
        <f t="shared" si="160"/>
        <v>1400</v>
      </c>
      <c r="M282" s="93">
        <f t="shared" si="160"/>
        <v>-781976</v>
      </c>
      <c r="N282" s="93">
        <f t="shared" si="160"/>
        <v>-600</v>
      </c>
      <c r="O282" s="47">
        <f t="shared" si="158"/>
        <v>15.011819654034863</v>
      </c>
      <c r="P282" s="47">
        <f t="shared" si="158"/>
        <v>8.4329999999999998</v>
      </c>
      <c r="Q282" s="47">
        <f t="shared" si="159"/>
        <v>95.886966369447919</v>
      </c>
      <c r="R282" s="47">
        <f t="shared" si="159"/>
        <v>70</v>
      </c>
    </row>
    <row r="283" spans="1:18" s="17" customFormat="1" ht="30" x14ac:dyDescent="0.25">
      <c r="A283" s="15">
        <v>226</v>
      </c>
      <c r="B283" s="97">
        <v>511000</v>
      </c>
      <c r="C283" s="104" t="s">
        <v>169</v>
      </c>
      <c r="D283" s="99" t="s">
        <v>79</v>
      </c>
      <c r="E283" s="100">
        <f t="shared" ref="E283:N283" si="161">E284+E285+E286+E287+E288+E289+E290</f>
        <v>18155847</v>
      </c>
      <c r="F283" s="100">
        <f t="shared" si="161"/>
        <v>1500</v>
      </c>
      <c r="G283" s="100">
        <f t="shared" si="161"/>
        <v>9575872</v>
      </c>
      <c r="H283" s="100">
        <f t="shared" si="161"/>
        <v>2400</v>
      </c>
      <c r="I283" s="168">
        <f t="shared" si="161"/>
        <v>2281851.9699999997</v>
      </c>
      <c r="J283" s="168">
        <f t="shared" si="161"/>
        <v>0</v>
      </c>
      <c r="K283" s="100">
        <f t="shared" si="161"/>
        <v>17395621</v>
      </c>
      <c r="L283" s="100">
        <f t="shared" si="161"/>
        <v>400</v>
      </c>
      <c r="M283" s="100">
        <f t="shared" si="161"/>
        <v>-760226</v>
      </c>
      <c r="N283" s="100">
        <f t="shared" si="161"/>
        <v>-1100</v>
      </c>
      <c r="O283" s="47">
        <f t="shared" si="158"/>
        <v>12.568138352344564</v>
      </c>
      <c r="P283" s="47">
        <f t="shared" si="158"/>
        <v>0</v>
      </c>
      <c r="Q283" s="47">
        <f t="shared" si="159"/>
        <v>95.812775906296181</v>
      </c>
      <c r="R283" s="47">
        <f t="shared" si="159"/>
        <v>26.666666666666668</v>
      </c>
    </row>
    <row r="284" spans="1:18" s="19" customFormat="1" ht="30" x14ac:dyDescent="0.25">
      <c r="A284" s="18">
        <v>227</v>
      </c>
      <c r="B284" s="110">
        <v>511100</v>
      </c>
      <c r="C284" s="102" t="s">
        <v>297</v>
      </c>
      <c r="D284" s="103">
        <v>227</v>
      </c>
      <c r="E284" s="41">
        <v>14968390</v>
      </c>
      <c r="F284" s="41">
        <v>0</v>
      </c>
      <c r="G284" s="41">
        <v>8412775</v>
      </c>
      <c r="H284" s="41">
        <v>0</v>
      </c>
      <c r="I284" s="169">
        <v>2004289.95</v>
      </c>
      <c r="J284" s="169">
        <v>0</v>
      </c>
      <c r="K284" s="41">
        <v>13479410</v>
      </c>
      <c r="L284" s="41">
        <v>0</v>
      </c>
      <c r="M284" s="80">
        <f t="shared" ref="M284:N290" si="162">K284-E284</f>
        <v>-1488980</v>
      </c>
      <c r="N284" s="80">
        <f t="shared" si="162"/>
        <v>0</v>
      </c>
      <c r="O284" s="52">
        <f t="shared" si="158"/>
        <v>13.390150510509146</v>
      </c>
      <c r="P284" s="52"/>
      <c r="Q284" s="52">
        <f t="shared" si="159"/>
        <v>90.052503976713595</v>
      </c>
      <c r="R284" s="52"/>
    </row>
    <row r="285" spans="1:18" s="19" customFormat="1" ht="30" x14ac:dyDescent="0.25">
      <c r="A285" s="15">
        <v>228</v>
      </c>
      <c r="B285" s="101">
        <v>511200</v>
      </c>
      <c r="C285" s="102" t="s">
        <v>298</v>
      </c>
      <c r="D285" s="103">
        <v>228</v>
      </c>
      <c r="E285" s="41">
        <v>2039945</v>
      </c>
      <c r="F285" s="41">
        <v>0</v>
      </c>
      <c r="G285" s="41">
        <v>309886</v>
      </c>
      <c r="H285" s="41">
        <v>0</v>
      </c>
      <c r="I285" s="169">
        <v>11260.38</v>
      </c>
      <c r="J285" s="169">
        <v>0</v>
      </c>
      <c r="K285" s="41">
        <v>563661</v>
      </c>
      <c r="L285" s="41">
        <v>0</v>
      </c>
      <c r="M285" s="80">
        <f t="shared" si="162"/>
        <v>-1476284</v>
      </c>
      <c r="N285" s="80">
        <f t="shared" si="162"/>
        <v>0</v>
      </c>
      <c r="O285" s="52">
        <f t="shared" si="158"/>
        <v>0.55199429396380784</v>
      </c>
      <c r="P285" s="52"/>
      <c r="Q285" s="52">
        <f t="shared" si="159"/>
        <v>27.631186134920306</v>
      </c>
      <c r="R285" s="52"/>
    </row>
    <row r="286" spans="1:18" s="19" customFormat="1" ht="30" x14ac:dyDescent="0.25">
      <c r="A286" s="18">
        <v>229</v>
      </c>
      <c r="B286" s="101">
        <v>511300</v>
      </c>
      <c r="C286" s="102" t="s">
        <v>299</v>
      </c>
      <c r="D286" s="103">
        <v>229</v>
      </c>
      <c r="E286" s="41">
        <v>758912</v>
      </c>
      <c r="F286" s="41">
        <v>1500</v>
      </c>
      <c r="G286" s="41">
        <v>474611</v>
      </c>
      <c r="H286" s="41">
        <v>2400</v>
      </c>
      <c r="I286" s="169">
        <v>253402.16</v>
      </c>
      <c r="J286" s="169">
        <v>0</v>
      </c>
      <c r="K286" s="41">
        <v>2971350</v>
      </c>
      <c r="L286" s="41">
        <v>400</v>
      </c>
      <c r="M286" s="80">
        <f t="shared" si="162"/>
        <v>2212438</v>
      </c>
      <c r="N286" s="80">
        <f t="shared" si="162"/>
        <v>-1100</v>
      </c>
      <c r="O286" s="52">
        <f t="shared" si="158"/>
        <v>33.390190166975877</v>
      </c>
      <c r="P286" s="52">
        <f t="shared" si="158"/>
        <v>0</v>
      </c>
      <c r="Q286" s="52">
        <f t="shared" si="159"/>
        <v>391.52760794400405</v>
      </c>
      <c r="R286" s="52">
        <f t="shared" si="159"/>
        <v>26.666666666666668</v>
      </c>
    </row>
    <row r="287" spans="1:18" s="19" customFormat="1" x14ac:dyDescent="0.25">
      <c r="A287" s="15">
        <v>230</v>
      </c>
      <c r="B287" s="101">
        <v>511400</v>
      </c>
      <c r="C287" s="102" t="s">
        <v>300</v>
      </c>
      <c r="D287" s="103">
        <v>230</v>
      </c>
      <c r="E287" s="41">
        <v>0</v>
      </c>
      <c r="F287" s="41">
        <v>0</v>
      </c>
      <c r="G287" s="41">
        <v>0</v>
      </c>
      <c r="H287" s="41">
        <v>0</v>
      </c>
      <c r="I287" s="169">
        <v>0</v>
      </c>
      <c r="J287" s="169">
        <v>0</v>
      </c>
      <c r="K287" s="41">
        <v>0</v>
      </c>
      <c r="L287" s="41">
        <v>0</v>
      </c>
      <c r="M287" s="80">
        <f t="shared" si="162"/>
        <v>0</v>
      </c>
      <c r="N287" s="80">
        <f t="shared" si="162"/>
        <v>0</v>
      </c>
      <c r="O287" s="52"/>
      <c r="P287" s="52"/>
      <c r="Q287" s="52" t="e">
        <f t="shared" si="159"/>
        <v>#DIV/0!</v>
      </c>
      <c r="R287" s="52"/>
    </row>
    <row r="288" spans="1:18" s="19" customFormat="1" x14ac:dyDescent="0.25">
      <c r="A288" s="18">
        <v>231</v>
      </c>
      <c r="B288" s="101">
        <v>511500</v>
      </c>
      <c r="C288" s="102" t="s">
        <v>301</v>
      </c>
      <c r="D288" s="103">
        <v>231</v>
      </c>
      <c r="E288" s="41">
        <v>0</v>
      </c>
      <c r="F288" s="41">
        <v>0</v>
      </c>
      <c r="G288" s="41">
        <v>0</v>
      </c>
      <c r="H288" s="41">
        <v>0</v>
      </c>
      <c r="I288" s="169">
        <v>0</v>
      </c>
      <c r="J288" s="169">
        <v>0</v>
      </c>
      <c r="K288" s="41">
        <v>0</v>
      </c>
      <c r="L288" s="41">
        <v>0</v>
      </c>
      <c r="M288" s="80">
        <f t="shared" si="162"/>
        <v>0</v>
      </c>
      <c r="N288" s="80">
        <f t="shared" si="162"/>
        <v>0</v>
      </c>
      <c r="O288" s="52"/>
      <c r="P288" s="52"/>
      <c r="Q288" s="52" t="e">
        <f t="shared" si="159"/>
        <v>#DIV/0!</v>
      </c>
      <c r="R288" s="52"/>
    </row>
    <row r="289" spans="1:18" s="19" customFormat="1" x14ac:dyDescent="0.25">
      <c r="A289" s="15">
        <v>232</v>
      </c>
      <c r="B289" s="101">
        <v>511600</v>
      </c>
      <c r="C289" s="102" t="s">
        <v>302</v>
      </c>
      <c r="D289" s="103">
        <v>232</v>
      </c>
      <c r="E289" s="188">
        <v>0</v>
      </c>
      <c r="F289" s="41">
        <v>0</v>
      </c>
      <c r="G289" s="188">
        <v>0</v>
      </c>
      <c r="H289" s="188">
        <v>0</v>
      </c>
      <c r="I289" s="189">
        <v>0</v>
      </c>
      <c r="J289" s="189">
        <v>0</v>
      </c>
      <c r="K289" s="188">
        <v>0</v>
      </c>
      <c r="L289" s="41">
        <v>0</v>
      </c>
      <c r="M289" s="80">
        <f t="shared" si="162"/>
        <v>0</v>
      </c>
      <c r="N289" s="80">
        <f t="shared" si="162"/>
        <v>0</v>
      </c>
      <c r="O289" s="52"/>
      <c r="P289" s="52"/>
      <c r="Q289" s="52" t="e">
        <f t="shared" si="159"/>
        <v>#DIV/0!</v>
      </c>
      <c r="R289" s="52"/>
    </row>
    <row r="290" spans="1:18" s="17" customFormat="1" ht="30" x14ac:dyDescent="0.25">
      <c r="A290" s="18">
        <v>233</v>
      </c>
      <c r="B290" s="101">
        <v>511700</v>
      </c>
      <c r="C290" s="102" t="s">
        <v>303</v>
      </c>
      <c r="D290" s="103">
        <v>233</v>
      </c>
      <c r="E290" s="188">
        <v>388600</v>
      </c>
      <c r="F290" s="41">
        <v>0</v>
      </c>
      <c r="G290" s="41">
        <v>378600</v>
      </c>
      <c r="H290" s="41">
        <v>0</v>
      </c>
      <c r="I290" s="169">
        <v>12899.48</v>
      </c>
      <c r="J290" s="169">
        <v>0</v>
      </c>
      <c r="K290" s="188">
        <v>381200</v>
      </c>
      <c r="L290" s="41">
        <v>0</v>
      </c>
      <c r="M290" s="80">
        <f t="shared" si="162"/>
        <v>-7400</v>
      </c>
      <c r="N290" s="80">
        <f t="shared" si="162"/>
        <v>0</v>
      </c>
      <c r="O290" s="52">
        <f t="shared" si="158"/>
        <v>3.3194750386001024</v>
      </c>
      <c r="P290" s="52"/>
      <c r="Q290" s="52">
        <f t="shared" si="159"/>
        <v>98.095728255275347</v>
      </c>
      <c r="R290" s="52"/>
    </row>
    <row r="291" spans="1:18" s="17" customFormat="1" x14ac:dyDescent="0.25">
      <c r="A291" s="15">
        <v>234</v>
      </c>
      <c r="B291" s="97">
        <v>512000</v>
      </c>
      <c r="C291" s="104" t="s">
        <v>170</v>
      </c>
      <c r="D291" s="99" t="s">
        <v>80</v>
      </c>
      <c r="E291" s="100">
        <f t="shared" ref="E291:N291" si="163">E292</f>
        <v>0</v>
      </c>
      <c r="F291" s="100">
        <f t="shared" si="163"/>
        <v>0</v>
      </c>
      <c r="G291" s="100">
        <f t="shared" si="163"/>
        <v>0</v>
      </c>
      <c r="H291" s="100">
        <f t="shared" si="163"/>
        <v>0</v>
      </c>
      <c r="I291" s="168">
        <f t="shared" si="163"/>
        <v>0</v>
      </c>
      <c r="J291" s="168">
        <f t="shared" si="163"/>
        <v>0</v>
      </c>
      <c r="K291" s="100">
        <f t="shared" si="163"/>
        <v>0</v>
      </c>
      <c r="L291" s="100">
        <f t="shared" si="163"/>
        <v>0</v>
      </c>
      <c r="M291" s="100">
        <f t="shared" si="163"/>
        <v>0</v>
      </c>
      <c r="N291" s="100">
        <f t="shared" si="163"/>
        <v>0</v>
      </c>
      <c r="O291" s="47"/>
      <c r="P291" s="47"/>
      <c r="Q291" s="47"/>
      <c r="R291" s="47"/>
    </row>
    <row r="292" spans="1:18" s="17" customFormat="1" x14ac:dyDescent="0.25">
      <c r="A292" s="18">
        <v>235</v>
      </c>
      <c r="B292" s="101">
        <v>512100</v>
      </c>
      <c r="C292" s="102" t="s">
        <v>170</v>
      </c>
      <c r="D292" s="109">
        <v>235</v>
      </c>
      <c r="E292" s="41">
        <v>0</v>
      </c>
      <c r="F292" s="41">
        <v>0</v>
      </c>
      <c r="G292" s="41">
        <v>0</v>
      </c>
      <c r="H292" s="41">
        <v>0</v>
      </c>
      <c r="I292" s="169">
        <v>0</v>
      </c>
      <c r="J292" s="169">
        <v>0</v>
      </c>
      <c r="K292" s="41">
        <v>0</v>
      </c>
      <c r="L292" s="41">
        <v>0</v>
      </c>
      <c r="M292" s="80">
        <f>K292-E292</f>
        <v>0</v>
      </c>
      <c r="N292" s="80">
        <f>L292-F292</f>
        <v>0</v>
      </c>
      <c r="O292" s="52"/>
      <c r="P292" s="52"/>
      <c r="Q292" s="52"/>
      <c r="R292" s="52"/>
    </row>
    <row r="293" spans="1:18" s="17" customFormat="1" ht="30" x14ac:dyDescent="0.25">
      <c r="A293" s="15">
        <v>236</v>
      </c>
      <c r="B293" s="97">
        <v>513000</v>
      </c>
      <c r="C293" s="104" t="s">
        <v>171</v>
      </c>
      <c r="D293" s="99" t="s">
        <v>81</v>
      </c>
      <c r="E293" s="100">
        <f t="shared" ref="E293:N293" si="164">E294+E295+E296+E297+E298+E299+E300</f>
        <v>40000</v>
      </c>
      <c r="F293" s="100">
        <f t="shared" si="164"/>
        <v>0</v>
      </c>
      <c r="G293" s="100">
        <f t="shared" si="164"/>
        <v>40000</v>
      </c>
      <c r="H293" s="100">
        <f t="shared" si="164"/>
        <v>0</v>
      </c>
      <c r="I293" s="168">
        <f t="shared" si="164"/>
        <v>40178.44</v>
      </c>
      <c r="J293" s="168">
        <f t="shared" si="164"/>
        <v>0</v>
      </c>
      <c r="K293" s="100">
        <f t="shared" si="164"/>
        <v>50000</v>
      </c>
      <c r="L293" s="100">
        <f t="shared" si="164"/>
        <v>0</v>
      </c>
      <c r="M293" s="100">
        <f t="shared" si="164"/>
        <v>10000</v>
      </c>
      <c r="N293" s="100">
        <f t="shared" si="164"/>
        <v>0</v>
      </c>
      <c r="O293" s="47">
        <f t="shared" si="158"/>
        <v>100.4461</v>
      </c>
      <c r="P293" s="47"/>
      <c r="Q293" s="47">
        <f t="shared" si="159"/>
        <v>125</v>
      </c>
      <c r="R293" s="47"/>
    </row>
    <row r="294" spans="1:18" s="17" customFormat="1" x14ac:dyDescent="0.25">
      <c r="A294" s="18">
        <v>237</v>
      </c>
      <c r="B294" s="101">
        <v>513100</v>
      </c>
      <c r="C294" s="102" t="s">
        <v>304</v>
      </c>
      <c r="D294" s="103">
        <v>237</v>
      </c>
      <c r="E294" s="41">
        <v>40000</v>
      </c>
      <c r="F294" s="41">
        <v>0</v>
      </c>
      <c r="G294" s="41">
        <v>40000</v>
      </c>
      <c r="H294" s="41">
        <v>0</v>
      </c>
      <c r="I294" s="169">
        <v>40178.44</v>
      </c>
      <c r="J294" s="169">
        <v>0</v>
      </c>
      <c r="K294" s="41">
        <v>50000</v>
      </c>
      <c r="L294" s="41">
        <v>0</v>
      </c>
      <c r="M294" s="80">
        <f t="shared" ref="M294:N300" si="165">K294-E294</f>
        <v>10000</v>
      </c>
      <c r="N294" s="80">
        <f t="shared" si="165"/>
        <v>0</v>
      </c>
      <c r="O294" s="52">
        <f t="shared" si="158"/>
        <v>100.4461</v>
      </c>
      <c r="P294" s="52"/>
      <c r="Q294" s="52">
        <f t="shared" si="159"/>
        <v>125</v>
      </c>
      <c r="R294" s="52"/>
    </row>
    <row r="295" spans="1:18" s="17" customFormat="1" x14ac:dyDescent="0.25">
      <c r="A295" s="15">
        <v>238</v>
      </c>
      <c r="B295" s="101">
        <v>513200</v>
      </c>
      <c r="C295" s="102" t="s">
        <v>305</v>
      </c>
      <c r="D295" s="103">
        <v>238</v>
      </c>
      <c r="E295" s="41">
        <v>0</v>
      </c>
      <c r="F295" s="41">
        <v>0</v>
      </c>
      <c r="G295" s="41">
        <v>0</v>
      </c>
      <c r="H295" s="41">
        <v>0</v>
      </c>
      <c r="I295" s="169">
        <v>0</v>
      </c>
      <c r="J295" s="169">
        <v>0</v>
      </c>
      <c r="K295" s="41">
        <v>0</v>
      </c>
      <c r="L295" s="41">
        <v>0</v>
      </c>
      <c r="M295" s="80">
        <f t="shared" si="165"/>
        <v>0</v>
      </c>
      <c r="N295" s="80">
        <f t="shared" si="165"/>
        <v>0</v>
      </c>
      <c r="O295" s="52"/>
      <c r="P295" s="52"/>
      <c r="Q295" s="52"/>
      <c r="R295" s="52"/>
    </row>
    <row r="296" spans="1:18" s="17" customFormat="1" x14ac:dyDescent="0.25">
      <c r="A296" s="18">
        <v>239</v>
      </c>
      <c r="B296" s="101">
        <v>513300</v>
      </c>
      <c r="C296" s="102" t="s">
        <v>306</v>
      </c>
      <c r="D296" s="103">
        <v>239</v>
      </c>
      <c r="E296" s="41">
        <v>0</v>
      </c>
      <c r="F296" s="41">
        <v>0</v>
      </c>
      <c r="G296" s="41">
        <v>0</v>
      </c>
      <c r="H296" s="41">
        <v>0</v>
      </c>
      <c r="I296" s="169">
        <v>0</v>
      </c>
      <c r="J296" s="169">
        <v>0</v>
      </c>
      <c r="K296" s="41">
        <v>0</v>
      </c>
      <c r="L296" s="41">
        <v>0</v>
      </c>
      <c r="M296" s="80">
        <f t="shared" si="165"/>
        <v>0</v>
      </c>
      <c r="N296" s="80">
        <f t="shared" si="165"/>
        <v>0</v>
      </c>
      <c r="O296" s="52"/>
      <c r="P296" s="52"/>
      <c r="Q296" s="52"/>
      <c r="R296" s="52"/>
    </row>
    <row r="297" spans="1:18" s="17" customFormat="1" ht="30" x14ac:dyDescent="0.25">
      <c r="A297" s="15">
        <v>240</v>
      </c>
      <c r="B297" s="101">
        <v>513400</v>
      </c>
      <c r="C297" s="102" t="s">
        <v>307</v>
      </c>
      <c r="D297" s="103">
        <v>240</v>
      </c>
      <c r="E297" s="41">
        <v>0</v>
      </c>
      <c r="F297" s="41">
        <v>0</v>
      </c>
      <c r="G297" s="41">
        <v>0</v>
      </c>
      <c r="H297" s="41">
        <v>0</v>
      </c>
      <c r="I297" s="169">
        <v>0</v>
      </c>
      <c r="J297" s="169">
        <v>0</v>
      </c>
      <c r="K297" s="41">
        <v>0</v>
      </c>
      <c r="L297" s="41">
        <v>0</v>
      </c>
      <c r="M297" s="80">
        <f t="shared" si="165"/>
        <v>0</v>
      </c>
      <c r="N297" s="80">
        <f t="shared" si="165"/>
        <v>0</v>
      </c>
      <c r="O297" s="52"/>
      <c r="P297" s="52"/>
      <c r="Q297" s="52"/>
      <c r="R297" s="52"/>
    </row>
    <row r="298" spans="1:18" s="17" customFormat="1" x14ac:dyDescent="0.25">
      <c r="A298" s="18">
        <v>241</v>
      </c>
      <c r="B298" s="101">
        <v>513500</v>
      </c>
      <c r="C298" s="102" t="s">
        <v>308</v>
      </c>
      <c r="D298" s="103">
        <v>241</v>
      </c>
      <c r="E298" s="41">
        <v>0</v>
      </c>
      <c r="F298" s="41">
        <v>0</v>
      </c>
      <c r="G298" s="41">
        <v>0</v>
      </c>
      <c r="H298" s="41">
        <v>0</v>
      </c>
      <c r="I298" s="169">
        <v>0</v>
      </c>
      <c r="J298" s="169">
        <v>0</v>
      </c>
      <c r="K298" s="41">
        <v>0</v>
      </c>
      <c r="L298" s="41">
        <v>0</v>
      </c>
      <c r="M298" s="80">
        <f t="shared" si="165"/>
        <v>0</v>
      </c>
      <c r="N298" s="80">
        <f t="shared" si="165"/>
        <v>0</v>
      </c>
      <c r="O298" s="52"/>
      <c r="P298" s="52"/>
      <c r="Q298" s="52"/>
      <c r="R298" s="52"/>
    </row>
    <row r="299" spans="1:18" s="17" customFormat="1" ht="30" x14ac:dyDescent="0.25">
      <c r="A299" s="15">
        <v>242</v>
      </c>
      <c r="B299" s="101">
        <v>513600</v>
      </c>
      <c r="C299" s="102" t="s">
        <v>309</v>
      </c>
      <c r="D299" s="103">
        <v>242</v>
      </c>
      <c r="E299" s="41">
        <v>0</v>
      </c>
      <c r="F299" s="41">
        <v>0</v>
      </c>
      <c r="G299" s="41">
        <v>0</v>
      </c>
      <c r="H299" s="41">
        <v>0</v>
      </c>
      <c r="I299" s="169">
        <v>0</v>
      </c>
      <c r="J299" s="169">
        <v>0</v>
      </c>
      <c r="K299" s="41">
        <v>0</v>
      </c>
      <c r="L299" s="41">
        <v>0</v>
      </c>
      <c r="M299" s="80">
        <f t="shared" si="165"/>
        <v>0</v>
      </c>
      <c r="N299" s="80">
        <f t="shared" si="165"/>
        <v>0</v>
      </c>
      <c r="O299" s="52"/>
      <c r="P299" s="52"/>
      <c r="Q299" s="52"/>
      <c r="R299" s="52"/>
    </row>
    <row r="300" spans="1:18" s="17" customFormat="1" x14ac:dyDescent="0.25">
      <c r="A300" s="18">
        <v>243</v>
      </c>
      <c r="B300" s="101">
        <v>513700</v>
      </c>
      <c r="C300" s="102" t="s">
        <v>310</v>
      </c>
      <c r="D300" s="103">
        <v>243</v>
      </c>
      <c r="E300" s="41">
        <v>0</v>
      </c>
      <c r="F300" s="41">
        <v>0</v>
      </c>
      <c r="G300" s="41">
        <v>0</v>
      </c>
      <c r="H300" s="41">
        <v>0</v>
      </c>
      <c r="I300" s="169">
        <v>0</v>
      </c>
      <c r="J300" s="169">
        <v>0</v>
      </c>
      <c r="K300" s="41">
        <v>0</v>
      </c>
      <c r="L300" s="41">
        <v>0</v>
      </c>
      <c r="M300" s="80">
        <f t="shared" si="165"/>
        <v>0</v>
      </c>
      <c r="N300" s="80">
        <f t="shared" si="165"/>
        <v>0</v>
      </c>
      <c r="O300" s="52"/>
      <c r="P300" s="52"/>
      <c r="Q300" s="52"/>
      <c r="R300" s="52"/>
    </row>
    <row r="301" spans="1:18" s="17" customFormat="1" x14ac:dyDescent="0.25">
      <c r="A301" s="15">
        <v>244</v>
      </c>
      <c r="B301" s="97">
        <v>514000</v>
      </c>
      <c r="C301" s="104" t="s">
        <v>172</v>
      </c>
      <c r="D301" s="99" t="s">
        <v>82</v>
      </c>
      <c r="E301" s="100">
        <f t="shared" ref="E301:N301" si="166">E302</f>
        <v>0</v>
      </c>
      <c r="F301" s="100">
        <f t="shared" si="166"/>
        <v>0</v>
      </c>
      <c r="G301" s="100">
        <f t="shared" si="166"/>
        <v>0</v>
      </c>
      <c r="H301" s="100">
        <f t="shared" si="166"/>
        <v>0</v>
      </c>
      <c r="I301" s="168">
        <f t="shared" si="166"/>
        <v>0</v>
      </c>
      <c r="J301" s="168">
        <f t="shared" si="166"/>
        <v>0</v>
      </c>
      <c r="K301" s="100">
        <f t="shared" si="166"/>
        <v>0</v>
      </c>
      <c r="L301" s="100">
        <f t="shared" si="166"/>
        <v>0</v>
      </c>
      <c r="M301" s="100">
        <f t="shared" si="166"/>
        <v>0</v>
      </c>
      <c r="N301" s="100">
        <f t="shared" si="166"/>
        <v>0</v>
      </c>
      <c r="O301" s="47"/>
      <c r="P301" s="47"/>
      <c r="Q301" s="47"/>
      <c r="R301" s="47"/>
    </row>
    <row r="302" spans="1:18" s="17" customFormat="1" x14ac:dyDescent="0.25">
      <c r="A302" s="18">
        <v>245</v>
      </c>
      <c r="B302" s="101">
        <v>514100</v>
      </c>
      <c r="C302" s="102" t="s">
        <v>172</v>
      </c>
      <c r="D302" s="109">
        <v>245</v>
      </c>
      <c r="E302" s="41">
        <v>0</v>
      </c>
      <c r="F302" s="41">
        <v>0</v>
      </c>
      <c r="G302" s="41">
        <v>0</v>
      </c>
      <c r="H302" s="41">
        <v>0</v>
      </c>
      <c r="I302" s="169">
        <v>0</v>
      </c>
      <c r="J302" s="169">
        <v>0</v>
      </c>
      <c r="K302" s="41">
        <v>0</v>
      </c>
      <c r="L302" s="41">
        <v>0</v>
      </c>
      <c r="M302" s="80">
        <f>K302-E302</f>
        <v>0</v>
      </c>
      <c r="N302" s="80">
        <f>L302-F302</f>
        <v>0</v>
      </c>
      <c r="O302" s="52"/>
      <c r="P302" s="52"/>
      <c r="Q302" s="52"/>
      <c r="R302" s="52"/>
    </row>
    <row r="303" spans="1:18" s="17" customFormat="1" x14ac:dyDescent="0.25">
      <c r="A303" s="15">
        <v>246</v>
      </c>
      <c r="B303" s="97">
        <v>515000</v>
      </c>
      <c r="C303" s="104" t="s">
        <v>173</v>
      </c>
      <c r="D303" s="99" t="s">
        <v>83</v>
      </c>
      <c r="E303" s="100">
        <f t="shared" ref="E303:N303" si="167">E304</f>
        <v>0</v>
      </c>
      <c r="F303" s="100">
        <f t="shared" si="167"/>
        <v>0</v>
      </c>
      <c r="G303" s="100">
        <f t="shared" si="167"/>
        <v>0</v>
      </c>
      <c r="H303" s="100">
        <f t="shared" si="167"/>
        <v>0</v>
      </c>
      <c r="I303" s="168">
        <f t="shared" si="167"/>
        <v>0</v>
      </c>
      <c r="J303" s="168">
        <f t="shared" si="167"/>
        <v>0</v>
      </c>
      <c r="K303" s="100">
        <f t="shared" si="167"/>
        <v>0</v>
      </c>
      <c r="L303" s="100">
        <f t="shared" si="167"/>
        <v>0</v>
      </c>
      <c r="M303" s="100">
        <f t="shared" si="167"/>
        <v>0</v>
      </c>
      <c r="N303" s="100">
        <f t="shared" si="167"/>
        <v>0</v>
      </c>
      <c r="O303" s="47"/>
      <c r="P303" s="47"/>
      <c r="Q303" s="47"/>
      <c r="R303" s="47"/>
    </row>
    <row r="304" spans="1:18" s="17" customFormat="1" x14ac:dyDescent="0.25">
      <c r="A304" s="18">
        <v>247</v>
      </c>
      <c r="B304" s="101">
        <v>515100</v>
      </c>
      <c r="C304" s="102" t="s">
        <v>173</v>
      </c>
      <c r="D304" s="109">
        <v>247</v>
      </c>
      <c r="E304" s="41">
        <v>0</v>
      </c>
      <c r="F304" s="41">
        <v>0</v>
      </c>
      <c r="G304" s="41">
        <v>0</v>
      </c>
      <c r="H304" s="41">
        <v>0</v>
      </c>
      <c r="I304" s="169">
        <v>0</v>
      </c>
      <c r="J304" s="169">
        <v>0</v>
      </c>
      <c r="K304" s="41">
        <v>0</v>
      </c>
      <c r="L304" s="41">
        <v>0</v>
      </c>
      <c r="M304" s="80">
        <f>K304-E304</f>
        <v>0</v>
      </c>
      <c r="N304" s="80">
        <f>L304-F304</f>
        <v>0</v>
      </c>
      <c r="O304" s="52"/>
      <c r="P304" s="52"/>
      <c r="Q304" s="52"/>
      <c r="R304" s="52"/>
    </row>
    <row r="305" spans="1:18" s="17" customFormat="1" ht="30" x14ac:dyDescent="0.25">
      <c r="A305" s="15">
        <v>248</v>
      </c>
      <c r="B305" s="97">
        <v>516000</v>
      </c>
      <c r="C305" s="104" t="s">
        <v>174</v>
      </c>
      <c r="D305" s="99" t="s">
        <v>84</v>
      </c>
      <c r="E305" s="100">
        <f t="shared" ref="E305:N305" si="168">E306</f>
        <v>816300</v>
      </c>
      <c r="F305" s="100">
        <f t="shared" si="168"/>
        <v>500</v>
      </c>
      <c r="G305" s="100">
        <f t="shared" si="168"/>
        <v>268600</v>
      </c>
      <c r="H305" s="100">
        <f t="shared" si="168"/>
        <v>1000</v>
      </c>
      <c r="I305" s="168">
        <f t="shared" si="168"/>
        <v>532038.81000000006</v>
      </c>
      <c r="J305" s="168">
        <f t="shared" si="168"/>
        <v>168.66</v>
      </c>
      <c r="K305" s="100">
        <f t="shared" si="168"/>
        <v>784550</v>
      </c>
      <c r="L305" s="100">
        <f t="shared" si="168"/>
        <v>1000</v>
      </c>
      <c r="M305" s="100">
        <f t="shared" si="168"/>
        <v>-31750</v>
      </c>
      <c r="N305" s="100">
        <f t="shared" si="168"/>
        <v>500</v>
      </c>
      <c r="O305" s="47">
        <f t="shared" si="158"/>
        <v>65.176872473355402</v>
      </c>
      <c r="P305" s="47">
        <f t="shared" si="158"/>
        <v>33.731999999999999</v>
      </c>
      <c r="Q305" s="47">
        <f t="shared" si="159"/>
        <v>96.11049859120422</v>
      </c>
      <c r="R305" s="47">
        <f t="shared" si="159"/>
        <v>200</v>
      </c>
    </row>
    <row r="306" spans="1:18" s="22" customFormat="1" ht="30" x14ac:dyDescent="0.25">
      <c r="A306" s="18">
        <v>249</v>
      </c>
      <c r="B306" s="101">
        <v>516100</v>
      </c>
      <c r="C306" s="102" t="s">
        <v>174</v>
      </c>
      <c r="D306" s="109">
        <v>249</v>
      </c>
      <c r="E306" s="41">
        <v>816300</v>
      </c>
      <c r="F306" s="41">
        <v>500</v>
      </c>
      <c r="G306" s="41">
        <v>268600</v>
      </c>
      <c r="H306" s="41">
        <v>1000</v>
      </c>
      <c r="I306" s="169">
        <v>532038.81000000006</v>
      </c>
      <c r="J306" s="169">
        <v>168.66</v>
      </c>
      <c r="K306" s="41">
        <v>784550</v>
      </c>
      <c r="L306" s="41">
        <v>1000</v>
      </c>
      <c r="M306" s="80">
        <f>K306-E306</f>
        <v>-31750</v>
      </c>
      <c r="N306" s="80">
        <f>L306-F306</f>
        <v>500</v>
      </c>
      <c r="O306" s="52">
        <f t="shared" si="158"/>
        <v>65.176872473355402</v>
      </c>
      <c r="P306" s="52">
        <f t="shared" si="158"/>
        <v>33.731999999999999</v>
      </c>
      <c r="Q306" s="52">
        <f t="shared" si="159"/>
        <v>96.11049859120422</v>
      </c>
      <c r="R306" s="52">
        <f t="shared" si="159"/>
        <v>200</v>
      </c>
    </row>
    <row r="307" spans="1:18" s="22" customFormat="1" ht="30" x14ac:dyDescent="0.25">
      <c r="A307" s="15">
        <v>250</v>
      </c>
      <c r="B307" s="97">
        <v>518000</v>
      </c>
      <c r="C307" s="104" t="s">
        <v>175</v>
      </c>
      <c r="D307" s="96" t="s">
        <v>85</v>
      </c>
      <c r="E307" s="100">
        <f t="shared" ref="E307:N307" si="169">E308</f>
        <v>0</v>
      </c>
      <c r="F307" s="100">
        <f t="shared" si="169"/>
        <v>0</v>
      </c>
      <c r="G307" s="100">
        <f t="shared" si="169"/>
        <v>0</v>
      </c>
      <c r="H307" s="100">
        <f t="shared" si="169"/>
        <v>0</v>
      </c>
      <c r="I307" s="168">
        <f t="shared" si="169"/>
        <v>0</v>
      </c>
      <c r="J307" s="168">
        <f t="shared" si="169"/>
        <v>0</v>
      </c>
      <c r="K307" s="100">
        <f t="shared" si="169"/>
        <v>0</v>
      </c>
      <c r="L307" s="100">
        <f t="shared" si="169"/>
        <v>0</v>
      </c>
      <c r="M307" s="100">
        <f t="shared" si="169"/>
        <v>0</v>
      </c>
      <c r="N307" s="100">
        <f t="shared" si="169"/>
        <v>0</v>
      </c>
      <c r="O307" s="47"/>
      <c r="P307" s="47"/>
      <c r="Q307" s="47"/>
      <c r="R307" s="47"/>
    </row>
    <row r="308" spans="1:18" s="22" customFormat="1" ht="30" x14ac:dyDescent="0.25">
      <c r="A308" s="18">
        <v>251</v>
      </c>
      <c r="B308" s="101">
        <v>518100</v>
      </c>
      <c r="C308" s="102" t="s">
        <v>175</v>
      </c>
      <c r="D308" s="109">
        <v>251</v>
      </c>
      <c r="E308" s="41">
        <v>0</v>
      </c>
      <c r="F308" s="41">
        <v>0</v>
      </c>
      <c r="G308" s="41">
        <v>0</v>
      </c>
      <c r="H308" s="41">
        <v>0</v>
      </c>
      <c r="I308" s="169">
        <v>0</v>
      </c>
      <c r="J308" s="169">
        <v>0</v>
      </c>
      <c r="K308" s="41">
        <v>0</v>
      </c>
      <c r="L308" s="41">
        <v>0</v>
      </c>
      <c r="M308" s="80">
        <f>K308-E308</f>
        <v>0</v>
      </c>
      <c r="N308" s="80">
        <f>L308-F308</f>
        <v>0</v>
      </c>
      <c r="O308" s="52"/>
      <c r="P308" s="52"/>
      <c r="Q308" s="52"/>
      <c r="R308" s="52"/>
    </row>
    <row r="309" spans="1:18" s="22" customFormat="1" ht="30" x14ac:dyDescent="0.25">
      <c r="A309" s="15">
        <v>252</v>
      </c>
      <c r="B309" s="94">
        <v>580000</v>
      </c>
      <c r="C309" s="95" t="s">
        <v>311</v>
      </c>
      <c r="D309" s="96" t="s">
        <v>86</v>
      </c>
      <c r="E309" s="117">
        <f t="shared" ref="E309:N309" si="170">E310</f>
        <v>0</v>
      </c>
      <c r="F309" s="117">
        <f t="shared" si="170"/>
        <v>0</v>
      </c>
      <c r="G309" s="117">
        <f t="shared" si="170"/>
        <v>0</v>
      </c>
      <c r="H309" s="117">
        <f t="shared" si="170"/>
        <v>0</v>
      </c>
      <c r="I309" s="172">
        <f t="shared" si="170"/>
        <v>0</v>
      </c>
      <c r="J309" s="172">
        <f t="shared" si="170"/>
        <v>0</v>
      </c>
      <c r="K309" s="117">
        <f t="shared" si="170"/>
        <v>0</v>
      </c>
      <c r="L309" s="117">
        <f t="shared" si="170"/>
        <v>0</v>
      </c>
      <c r="M309" s="117">
        <f t="shared" si="170"/>
        <v>0</v>
      </c>
      <c r="N309" s="117">
        <f t="shared" si="170"/>
        <v>0</v>
      </c>
      <c r="O309" s="47"/>
      <c r="P309" s="47"/>
      <c r="Q309" s="47"/>
      <c r="R309" s="47"/>
    </row>
    <row r="310" spans="1:18" s="22" customFormat="1" ht="30" x14ac:dyDescent="0.25">
      <c r="A310" s="18">
        <v>253</v>
      </c>
      <c r="B310" s="97">
        <v>581000</v>
      </c>
      <c r="C310" s="104" t="s">
        <v>177</v>
      </c>
      <c r="D310" s="96" t="s">
        <v>87</v>
      </c>
      <c r="E310" s="100">
        <f t="shared" ref="E310:N310" si="171">E311+E312</f>
        <v>0</v>
      </c>
      <c r="F310" s="100">
        <f t="shared" si="171"/>
        <v>0</v>
      </c>
      <c r="G310" s="100">
        <f t="shared" si="171"/>
        <v>0</v>
      </c>
      <c r="H310" s="100">
        <f t="shared" si="171"/>
        <v>0</v>
      </c>
      <c r="I310" s="168">
        <f t="shared" si="171"/>
        <v>0</v>
      </c>
      <c r="J310" s="168">
        <f t="shared" si="171"/>
        <v>0</v>
      </c>
      <c r="K310" s="100">
        <f t="shared" si="171"/>
        <v>0</v>
      </c>
      <c r="L310" s="100">
        <f t="shared" si="171"/>
        <v>0</v>
      </c>
      <c r="M310" s="100">
        <f t="shared" si="171"/>
        <v>0</v>
      </c>
      <c r="N310" s="100">
        <f t="shared" si="171"/>
        <v>0</v>
      </c>
      <c r="O310" s="47"/>
      <c r="P310" s="47"/>
      <c r="Q310" s="47"/>
      <c r="R310" s="47"/>
    </row>
    <row r="311" spans="1:18" s="22" customFormat="1" ht="30" x14ac:dyDescent="0.25">
      <c r="A311" s="15">
        <v>254</v>
      </c>
      <c r="B311" s="110">
        <v>581100</v>
      </c>
      <c r="C311" s="102" t="s">
        <v>312</v>
      </c>
      <c r="D311" s="109">
        <v>254</v>
      </c>
      <c r="E311" s="41">
        <v>0</v>
      </c>
      <c r="F311" s="41">
        <v>0</v>
      </c>
      <c r="G311" s="41">
        <v>0</v>
      </c>
      <c r="H311" s="41">
        <v>0</v>
      </c>
      <c r="I311" s="169">
        <v>0</v>
      </c>
      <c r="J311" s="169">
        <v>0</v>
      </c>
      <c r="K311" s="41">
        <v>0</v>
      </c>
      <c r="L311" s="41">
        <v>0</v>
      </c>
      <c r="M311" s="80">
        <f t="shared" ref="M311:N312" si="172">K311-E311</f>
        <v>0</v>
      </c>
      <c r="N311" s="80">
        <f t="shared" si="172"/>
        <v>0</v>
      </c>
      <c r="O311" s="52"/>
      <c r="P311" s="52"/>
      <c r="Q311" s="52"/>
      <c r="R311" s="52"/>
    </row>
    <row r="312" spans="1:18" s="22" customFormat="1" ht="30" x14ac:dyDescent="0.25">
      <c r="A312" s="18">
        <v>255</v>
      </c>
      <c r="B312" s="101">
        <v>581200</v>
      </c>
      <c r="C312" s="102" t="s">
        <v>313</v>
      </c>
      <c r="D312" s="109">
        <v>255</v>
      </c>
      <c r="E312" s="108">
        <v>0</v>
      </c>
      <c r="F312" s="41">
        <v>0</v>
      </c>
      <c r="G312" s="108">
        <v>0</v>
      </c>
      <c r="H312" s="108">
        <v>0</v>
      </c>
      <c r="I312" s="171">
        <v>0</v>
      </c>
      <c r="J312" s="171">
        <v>0</v>
      </c>
      <c r="K312" s="108">
        <v>0</v>
      </c>
      <c r="L312" s="41">
        <v>0</v>
      </c>
      <c r="M312" s="80">
        <f t="shared" si="172"/>
        <v>0</v>
      </c>
      <c r="N312" s="80">
        <f t="shared" si="172"/>
        <v>0</v>
      </c>
      <c r="O312" s="52"/>
      <c r="P312" s="52"/>
      <c r="Q312" s="52"/>
      <c r="R312" s="52"/>
    </row>
    <row r="313" spans="1:18" s="19" customFormat="1" ht="30" x14ac:dyDescent="0.25">
      <c r="A313" s="15">
        <v>256</v>
      </c>
      <c r="B313" s="118"/>
      <c r="C313" s="95" t="s">
        <v>314</v>
      </c>
      <c r="D313" s="96" t="s">
        <v>88</v>
      </c>
      <c r="E313" s="93">
        <f t="shared" ref="E313:N313" si="173">E224+E281</f>
        <v>74342278</v>
      </c>
      <c r="F313" s="93">
        <f t="shared" si="173"/>
        <v>104599</v>
      </c>
      <c r="G313" s="93">
        <f t="shared" si="173"/>
        <v>58564622</v>
      </c>
      <c r="H313" s="93">
        <f t="shared" si="173"/>
        <v>97000</v>
      </c>
      <c r="I313" s="167">
        <f t="shared" si="173"/>
        <v>40933071.75</v>
      </c>
      <c r="J313" s="167">
        <f t="shared" si="173"/>
        <v>51301.5</v>
      </c>
      <c r="K313" s="93">
        <f t="shared" si="173"/>
        <v>76021974</v>
      </c>
      <c r="L313" s="93">
        <f t="shared" si="173"/>
        <v>67858</v>
      </c>
      <c r="M313" s="93">
        <f t="shared" si="173"/>
        <v>1679696</v>
      </c>
      <c r="N313" s="93">
        <f t="shared" si="173"/>
        <v>-36741</v>
      </c>
      <c r="O313" s="47">
        <f t="shared" si="158"/>
        <v>55.060287162575236</v>
      </c>
      <c r="P313" s="47">
        <f t="shared" si="158"/>
        <v>49.045879979732121</v>
      </c>
      <c r="Q313" s="47">
        <f t="shared" si="159"/>
        <v>102.25940883866915</v>
      </c>
      <c r="R313" s="47">
        <f t="shared" si="159"/>
        <v>64.874425185709228</v>
      </c>
    </row>
    <row r="314" spans="1:18" s="19" customFormat="1" ht="77.25" customHeight="1" x14ac:dyDescent="0.25">
      <c r="A314" s="18"/>
      <c r="B314" s="119"/>
      <c r="C314" s="120"/>
      <c r="D314" s="121"/>
      <c r="E314" s="122"/>
      <c r="F314" s="122"/>
      <c r="G314" s="122"/>
      <c r="H314" s="122"/>
      <c r="I314" s="122"/>
      <c r="J314" s="122"/>
      <c r="K314" s="122"/>
      <c r="L314" s="122"/>
      <c r="M314" s="122"/>
      <c r="N314" s="122"/>
      <c r="O314" s="122"/>
      <c r="P314" s="122"/>
      <c r="Q314" s="122"/>
      <c r="R314" s="122"/>
    </row>
    <row r="315" spans="1:18" s="19" customFormat="1" ht="110.25" customHeight="1" x14ac:dyDescent="0.25">
      <c r="A315" s="18"/>
      <c r="B315" s="119"/>
      <c r="C315" s="120"/>
      <c r="D315" s="121"/>
      <c r="E315" s="122"/>
      <c r="F315" s="122"/>
      <c r="G315" s="122"/>
      <c r="H315" s="122"/>
      <c r="I315" s="122"/>
      <c r="J315" s="122"/>
      <c r="K315" s="122"/>
      <c r="L315" s="122"/>
      <c r="M315" s="122"/>
      <c r="N315" s="122"/>
      <c r="O315" s="122"/>
      <c r="P315" s="122"/>
      <c r="Q315" s="122"/>
      <c r="R315" s="122"/>
    </row>
    <row r="316" spans="1:18" s="19" customFormat="1" ht="87.75" customHeight="1" x14ac:dyDescent="0.25">
      <c r="A316" s="18"/>
      <c r="B316" s="119"/>
      <c r="C316" s="120"/>
      <c r="D316" s="121"/>
      <c r="E316" s="122"/>
      <c r="F316" s="122"/>
      <c r="G316" s="122"/>
      <c r="H316" s="122"/>
      <c r="I316" s="122"/>
      <c r="J316" s="122"/>
      <c r="K316" s="122"/>
      <c r="L316" s="122"/>
      <c r="M316" s="122"/>
      <c r="N316" s="122"/>
      <c r="O316" s="122"/>
      <c r="P316" s="122"/>
      <c r="Q316" s="122"/>
      <c r="R316" s="122"/>
    </row>
    <row r="317" spans="1:18" s="17" customFormat="1" ht="51" customHeight="1" x14ac:dyDescent="0.25">
      <c r="A317" s="15"/>
      <c r="B317" s="202" t="s">
        <v>420</v>
      </c>
      <c r="C317" s="202"/>
      <c r="D317" s="202"/>
      <c r="E317" s="202"/>
      <c r="F317" s="202"/>
      <c r="G317" s="202"/>
      <c r="H317" s="202"/>
      <c r="I317" s="202"/>
      <c r="J317" s="202"/>
      <c r="K317" s="202"/>
      <c r="L317" s="202"/>
      <c r="M317" s="202"/>
      <c r="N317" s="202"/>
      <c r="O317" s="202"/>
      <c r="P317" s="202"/>
      <c r="Q317" s="202"/>
      <c r="R317" s="202"/>
    </row>
    <row r="318" spans="1:18" s="17" customFormat="1" ht="16.5" customHeight="1" x14ac:dyDescent="0.25">
      <c r="A318" s="15"/>
      <c r="B318" s="123"/>
      <c r="C318" s="123"/>
      <c r="D318" s="91"/>
      <c r="E318" s="90"/>
      <c r="F318" s="90"/>
      <c r="G318" s="90"/>
      <c r="H318" s="90"/>
      <c r="I318" s="90"/>
      <c r="J318" s="90"/>
      <c r="K318" s="90"/>
      <c r="L318" s="90"/>
      <c r="M318" s="90"/>
      <c r="N318" s="90"/>
      <c r="O318" s="90"/>
      <c r="P318" s="90"/>
      <c r="Q318" s="90"/>
      <c r="R318" s="90"/>
    </row>
    <row r="319" spans="1:18" s="19" customFormat="1" ht="63.75" x14ac:dyDescent="0.25">
      <c r="A319" s="18"/>
      <c r="B319" s="42" t="s">
        <v>122</v>
      </c>
      <c r="C319" s="42" t="s">
        <v>123</v>
      </c>
      <c r="D319" s="42" t="s">
        <v>124</v>
      </c>
      <c r="E319" s="42" t="s">
        <v>405</v>
      </c>
      <c r="F319" s="42" t="s">
        <v>406</v>
      </c>
      <c r="G319" s="184" t="s">
        <v>403</v>
      </c>
      <c r="H319" s="184" t="s">
        <v>404</v>
      </c>
      <c r="I319" s="42" t="s">
        <v>411</v>
      </c>
      <c r="J319" s="42" t="s">
        <v>412</v>
      </c>
      <c r="K319" s="42" t="s">
        <v>409</v>
      </c>
      <c r="L319" s="42" t="s">
        <v>410</v>
      </c>
      <c r="M319" s="42" t="s">
        <v>422</v>
      </c>
      <c r="N319" s="42" t="s">
        <v>423</v>
      </c>
      <c r="O319" s="42" t="s">
        <v>407</v>
      </c>
      <c r="P319" s="42" t="s">
        <v>408</v>
      </c>
      <c r="Q319" s="42" t="s">
        <v>424</v>
      </c>
      <c r="R319" s="42" t="s">
        <v>425</v>
      </c>
    </row>
    <row r="320" spans="1:18" s="21" customFormat="1" x14ac:dyDescent="0.25">
      <c r="A320" s="20"/>
      <c r="B320" s="43">
        <v>1</v>
      </c>
      <c r="C320" s="44">
        <v>2</v>
      </c>
      <c r="D320" s="43">
        <v>3</v>
      </c>
      <c r="E320" s="44">
        <v>3</v>
      </c>
      <c r="F320" s="44">
        <v>4</v>
      </c>
      <c r="G320" s="44">
        <v>5</v>
      </c>
      <c r="H320" s="44">
        <v>6</v>
      </c>
      <c r="I320" s="44">
        <v>5</v>
      </c>
      <c r="J320" s="44">
        <v>6</v>
      </c>
      <c r="K320" s="44">
        <v>5</v>
      </c>
      <c r="L320" s="44">
        <v>6</v>
      </c>
      <c r="M320" s="44">
        <v>7</v>
      </c>
      <c r="N320" s="44">
        <v>8</v>
      </c>
      <c r="O320" s="44">
        <v>11</v>
      </c>
      <c r="P320" s="44">
        <v>12</v>
      </c>
      <c r="Q320" s="44">
        <v>9</v>
      </c>
      <c r="R320" s="44">
        <v>10</v>
      </c>
    </row>
    <row r="321" spans="1:18" s="19" customFormat="1" x14ac:dyDescent="0.25">
      <c r="A321" s="18">
        <v>257</v>
      </c>
      <c r="B321" s="124"/>
      <c r="C321" s="125" t="s">
        <v>315</v>
      </c>
      <c r="D321" s="96" t="s">
        <v>89</v>
      </c>
      <c r="E321" s="126">
        <f t="shared" ref="E321:N321" si="174">E322+E344+E363+E382</f>
        <v>5784204</v>
      </c>
      <c r="F321" s="126">
        <f t="shared" si="174"/>
        <v>0</v>
      </c>
      <c r="G321" s="126">
        <f t="shared" si="174"/>
        <v>6788904</v>
      </c>
      <c r="H321" s="126">
        <f t="shared" si="174"/>
        <v>0</v>
      </c>
      <c r="I321" s="173">
        <f t="shared" si="174"/>
        <v>-1197171.29</v>
      </c>
      <c r="J321" s="173">
        <f t="shared" si="174"/>
        <v>0</v>
      </c>
      <c r="K321" s="126">
        <f t="shared" si="174"/>
        <v>13329917</v>
      </c>
      <c r="L321" s="126">
        <f t="shared" si="174"/>
        <v>0</v>
      </c>
      <c r="M321" s="126">
        <f t="shared" si="174"/>
        <v>7545713</v>
      </c>
      <c r="N321" s="126">
        <f t="shared" si="174"/>
        <v>0</v>
      </c>
      <c r="O321" s="47">
        <f t="shared" ref="O321:O331" si="175">I321/E321*100</f>
        <v>-20.697252206180831</v>
      </c>
      <c r="P321" s="47"/>
      <c r="Q321" s="47">
        <f t="shared" ref="Q321:Q331" si="176">K321/E321*100</f>
        <v>230.453784133478</v>
      </c>
      <c r="R321" s="47"/>
    </row>
    <row r="322" spans="1:18" s="19" customFormat="1" ht="23.25" customHeight="1" x14ac:dyDescent="0.25">
      <c r="A322" s="18">
        <v>258</v>
      </c>
      <c r="B322" s="124"/>
      <c r="C322" s="125" t="s">
        <v>316</v>
      </c>
      <c r="D322" s="96" t="s">
        <v>90</v>
      </c>
      <c r="E322" s="126">
        <f t="shared" ref="E322:N322" si="177">E323-E333</f>
        <v>38400</v>
      </c>
      <c r="F322" s="126">
        <f t="shared" si="177"/>
        <v>0</v>
      </c>
      <c r="G322" s="126">
        <f t="shared" si="177"/>
        <v>38400</v>
      </c>
      <c r="H322" s="126">
        <f t="shared" si="177"/>
        <v>0</v>
      </c>
      <c r="I322" s="173">
        <f t="shared" si="177"/>
        <v>0</v>
      </c>
      <c r="J322" s="173">
        <f t="shared" si="177"/>
        <v>0</v>
      </c>
      <c r="K322" s="126">
        <f t="shared" si="177"/>
        <v>62000</v>
      </c>
      <c r="L322" s="126">
        <f t="shared" si="177"/>
        <v>0</v>
      </c>
      <c r="M322" s="126">
        <f t="shared" si="177"/>
        <v>23600</v>
      </c>
      <c r="N322" s="126">
        <f t="shared" si="177"/>
        <v>0</v>
      </c>
      <c r="O322" s="47">
        <f t="shared" si="175"/>
        <v>0</v>
      </c>
      <c r="P322" s="47"/>
      <c r="Q322" s="47">
        <f t="shared" si="176"/>
        <v>161.45833333333331</v>
      </c>
      <c r="R322" s="47"/>
    </row>
    <row r="323" spans="1:18" s="19" customFormat="1" x14ac:dyDescent="0.25">
      <c r="A323" s="18">
        <v>259</v>
      </c>
      <c r="B323" s="127">
        <v>910000</v>
      </c>
      <c r="C323" s="125" t="s">
        <v>317</v>
      </c>
      <c r="D323" s="96" t="s">
        <v>91</v>
      </c>
      <c r="E323" s="126">
        <f t="shared" ref="E323:N323" si="178">E324+E330</f>
        <v>38400</v>
      </c>
      <c r="F323" s="126">
        <f t="shared" si="178"/>
        <v>0</v>
      </c>
      <c r="G323" s="126">
        <f t="shared" si="178"/>
        <v>38400</v>
      </c>
      <c r="H323" s="126">
        <f t="shared" si="178"/>
        <v>0</v>
      </c>
      <c r="I323" s="173">
        <f t="shared" si="178"/>
        <v>0</v>
      </c>
      <c r="J323" s="173">
        <f t="shared" si="178"/>
        <v>0</v>
      </c>
      <c r="K323" s="126">
        <f t="shared" si="178"/>
        <v>62000</v>
      </c>
      <c r="L323" s="126">
        <f t="shared" si="178"/>
        <v>0</v>
      </c>
      <c r="M323" s="126">
        <f t="shared" si="178"/>
        <v>23600</v>
      </c>
      <c r="N323" s="126">
        <f t="shared" si="178"/>
        <v>0</v>
      </c>
      <c r="O323" s="47">
        <f t="shared" si="175"/>
        <v>0</v>
      </c>
      <c r="P323" s="47"/>
      <c r="Q323" s="47">
        <f t="shared" si="176"/>
        <v>161.45833333333331</v>
      </c>
      <c r="R323" s="47"/>
    </row>
    <row r="324" spans="1:18" s="19" customFormat="1" ht="30" x14ac:dyDescent="0.25">
      <c r="A324" s="18">
        <v>260</v>
      </c>
      <c r="B324" s="128">
        <v>911000</v>
      </c>
      <c r="C324" s="129" t="s">
        <v>182</v>
      </c>
      <c r="D324" s="99" t="s">
        <v>92</v>
      </c>
      <c r="E324" s="130">
        <f t="shared" ref="E324:N324" si="179">E325+E326+E327+E328+E329</f>
        <v>0</v>
      </c>
      <c r="F324" s="130">
        <f t="shared" si="179"/>
        <v>0</v>
      </c>
      <c r="G324" s="130">
        <f t="shared" si="179"/>
        <v>0</v>
      </c>
      <c r="H324" s="130">
        <f t="shared" si="179"/>
        <v>0</v>
      </c>
      <c r="I324" s="174">
        <f t="shared" si="179"/>
        <v>0</v>
      </c>
      <c r="J324" s="174">
        <f t="shared" si="179"/>
        <v>0</v>
      </c>
      <c r="K324" s="130">
        <f t="shared" si="179"/>
        <v>0</v>
      </c>
      <c r="L324" s="130">
        <f t="shared" si="179"/>
        <v>0</v>
      </c>
      <c r="M324" s="130">
        <f t="shared" si="179"/>
        <v>0</v>
      </c>
      <c r="N324" s="130">
        <f t="shared" si="179"/>
        <v>0</v>
      </c>
      <c r="O324" s="47"/>
      <c r="P324" s="47"/>
      <c r="Q324" s="47"/>
      <c r="R324" s="47"/>
    </row>
    <row r="325" spans="1:18" s="19" customFormat="1" x14ac:dyDescent="0.25">
      <c r="A325" s="18">
        <v>261</v>
      </c>
      <c r="B325" s="131">
        <v>911100</v>
      </c>
      <c r="C325" s="132" t="s">
        <v>318</v>
      </c>
      <c r="D325" s="109">
        <v>261</v>
      </c>
      <c r="E325" s="80">
        <v>0</v>
      </c>
      <c r="F325" s="80">
        <v>0</v>
      </c>
      <c r="G325" s="80">
        <v>0</v>
      </c>
      <c r="H325" s="80">
        <v>0</v>
      </c>
      <c r="I325" s="175">
        <v>0</v>
      </c>
      <c r="J325" s="175">
        <v>0</v>
      </c>
      <c r="K325" s="80">
        <v>0</v>
      </c>
      <c r="L325" s="80">
        <v>0</v>
      </c>
      <c r="M325" s="80">
        <f t="shared" ref="M325:N329" si="180">K325-E325</f>
        <v>0</v>
      </c>
      <c r="N325" s="80">
        <f t="shared" si="180"/>
        <v>0</v>
      </c>
      <c r="O325" s="52"/>
      <c r="P325" s="52"/>
      <c r="Q325" s="52"/>
      <c r="R325" s="52"/>
    </row>
    <row r="326" spans="1:18" s="19" customFormat="1" x14ac:dyDescent="0.25">
      <c r="A326" s="18">
        <v>262</v>
      </c>
      <c r="B326" s="131">
        <v>911200</v>
      </c>
      <c r="C326" s="132" t="s">
        <v>319</v>
      </c>
      <c r="D326" s="109">
        <v>262</v>
      </c>
      <c r="E326" s="80">
        <v>0</v>
      </c>
      <c r="F326" s="80">
        <v>0</v>
      </c>
      <c r="G326" s="80">
        <v>0</v>
      </c>
      <c r="H326" s="80">
        <v>0</v>
      </c>
      <c r="I326" s="175">
        <v>0</v>
      </c>
      <c r="J326" s="175">
        <v>0</v>
      </c>
      <c r="K326" s="80">
        <v>0</v>
      </c>
      <c r="L326" s="80">
        <v>0</v>
      </c>
      <c r="M326" s="80">
        <f t="shared" si="180"/>
        <v>0</v>
      </c>
      <c r="N326" s="80">
        <f t="shared" si="180"/>
        <v>0</v>
      </c>
      <c r="O326" s="52"/>
      <c r="P326" s="52"/>
      <c r="Q326" s="52"/>
      <c r="R326" s="52"/>
    </row>
    <row r="327" spans="1:18" s="19" customFormat="1" x14ac:dyDescent="0.25">
      <c r="A327" s="18">
        <v>263</v>
      </c>
      <c r="B327" s="131">
        <v>911300</v>
      </c>
      <c r="C327" s="132" t="s">
        <v>320</v>
      </c>
      <c r="D327" s="109">
        <v>263</v>
      </c>
      <c r="E327" s="80">
        <v>0</v>
      </c>
      <c r="F327" s="80">
        <v>0</v>
      </c>
      <c r="G327" s="80">
        <v>0</v>
      </c>
      <c r="H327" s="80">
        <v>0</v>
      </c>
      <c r="I327" s="175">
        <v>0</v>
      </c>
      <c r="J327" s="175">
        <v>0</v>
      </c>
      <c r="K327" s="80">
        <v>0</v>
      </c>
      <c r="L327" s="80">
        <v>0</v>
      </c>
      <c r="M327" s="80">
        <f t="shared" si="180"/>
        <v>0</v>
      </c>
      <c r="N327" s="80">
        <f t="shared" si="180"/>
        <v>0</v>
      </c>
      <c r="O327" s="52"/>
      <c r="P327" s="52"/>
      <c r="Q327" s="52"/>
      <c r="R327" s="52"/>
    </row>
    <row r="328" spans="1:18" s="19" customFormat="1" x14ac:dyDescent="0.25">
      <c r="A328" s="18">
        <v>264</v>
      </c>
      <c r="B328" s="131">
        <v>911400</v>
      </c>
      <c r="C328" s="132" t="s">
        <v>321</v>
      </c>
      <c r="D328" s="109">
        <v>264</v>
      </c>
      <c r="E328" s="80">
        <v>0</v>
      </c>
      <c r="F328" s="80">
        <v>0</v>
      </c>
      <c r="G328" s="80">
        <v>0</v>
      </c>
      <c r="H328" s="80">
        <v>0</v>
      </c>
      <c r="I328" s="175">
        <v>0</v>
      </c>
      <c r="J328" s="175">
        <v>0</v>
      </c>
      <c r="K328" s="80">
        <v>0</v>
      </c>
      <c r="L328" s="80">
        <v>0</v>
      </c>
      <c r="M328" s="80">
        <f t="shared" si="180"/>
        <v>0</v>
      </c>
      <c r="N328" s="80">
        <f t="shared" si="180"/>
        <v>0</v>
      </c>
      <c r="O328" s="52"/>
      <c r="P328" s="52"/>
      <c r="Q328" s="52"/>
      <c r="R328" s="52"/>
    </row>
    <row r="329" spans="1:18" s="19" customFormat="1" x14ac:dyDescent="0.25">
      <c r="A329" s="18">
        <v>265</v>
      </c>
      <c r="B329" s="131">
        <v>911500</v>
      </c>
      <c r="C329" s="132" t="s">
        <v>322</v>
      </c>
      <c r="D329" s="109">
        <v>265</v>
      </c>
      <c r="E329" s="80">
        <v>0</v>
      </c>
      <c r="F329" s="80">
        <v>0</v>
      </c>
      <c r="G329" s="80">
        <v>0</v>
      </c>
      <c r="H329" s="80">
        <v>0</v>
      </c>
      <c r="I329" s="175">
        <v>0</v>
      </c>
      <c r="J329" s="175">
        <v>0</v>
      </c>
      <c r="K329" s="80">
        <v>0</v>
      </c>
      <c r="L329" s="80">
        <v>0</v>
      </c>
      <c r="M329" s="80">
        <f t="shared" si="180"/>
        <v>0</v>
      </c>
      <c r="N329" s="80">
        <f t="shared" si="180"/>
        <v>0</v>
      </c>
      <c r="O329" s="52"/>
      <c r="P329" s="52"/>
      <c r="Q329" s="52"/>
      <c r="R329" s="52"/>
    </row>
    <row r="330" spans="1:18" s="19" customFormat="1" ht="30" x14ac:dyDescent="0.25">
      <c r="A330" s="18">
        <v>266</v>
      </c>
      <c r="B330" s="128">
        <v>918000</v>
      </c>
      <c r="C330" s="129" t="s">
        <v>183</v>
      </c>
      <c r="D330" s="96" t="s">
        <v>93</v>
      </c>
      <c r="E330" s="130">
        <f t="shared" ref="E330:N330" si="181">E331+E332</f>
        <v>38400</v>
      </c>
      <c r="F330" s="130">
        <f t="shared" si="181"/>
        <v>0</v>
      </c>
      <c r="G330" s="130">
        <f t="shared" si="181"/>
        <v>38400</v>
      </c>
      <c r="H330" s="130">
        <f t="shared" si="181"/>
        <v>0</v>
      </c>
      <c r="I330" s="174">
        <f t="shared" si="181"/>
        <v>0</v>
      </c>
      <c r="J330" s="174">
        <f t="shared" si="181"/>
        <v>0</v>
      </c>
      <c r="K330" s="130">
        <f t="shared" si="181"/>
        <v>62000</v>
      </c>
      <c r="L330" s="130">
        <f t="shared" si="181"/>
        <v>0</v>
      </c>
      <c r="M330" s="130">
        <f t="shared" si="181"/>
        <v>23600</v>
      </c>
      <c r="N330" s="130">
        <f t="shared" si="181"/>
        <v>0</v>
      </c>
      <c r="O330" s="47">
        <f t="shared" si="175"/>
        <v>0</v>
      </c>
      <c r="P330" s="47"/>
      <c r="Q330" s="47">
        <f t="shared" si="176"/>
        <v>161.45833333333331</v>
      </c>
      <c r="R330" s="47"/>
    </row>
    <row r="331" spans="1:18" s="19" customFormat="1" ht="30" x14ac:dyDescent="0.25">
      <c r="A331" s="18">
        <v>267</v>
      </c>
      <c r="B331" s="131">
        <v>918100</v>
      </c>
      <c r="C331" s="132" t="s">
        <v>323</v>
      </c>
      <c r="D331" s="109">
        <v>267</v>
      </c>
      <c r="E331" s="80">
        <v>38400</v>
      </c>
      <c r="F331" s="80">
        <v>0</v>
      </c>
      <c r="G331" s="80">
        <v>38400</v>
      </c>
      <c r="H331" s="80">
        <v>0</v>
      </c>
      <c r="I331" s="175">
        <v>0</v>
      </c>
      <c r="J331" s="175">
        <v>0</v>
      </c>
      <c r="K331" s="80">
        <v>62000</v>
      </c>
      <c r="L331" s="80">
        <v>0</v>
      </c>
      <c r="M331" s="80">
        <f t="shared" ref="M331:N332" si="182">K331-E331</f>
        <v>23600</v>
      </c>
      <c r="N331" s="80">
        <f t="shared" si="182"/>
        <v>0</v>
      </c>
      <c r="O331" s="52">
        <f t="shared" si="175"/>
        <v>0</v>
      </c>
      <c r="P331" s="52"/>
      <c r="Q331" s="52">
        <f t="shared" si="176"/>
        <v>161.45833333333331</v>
      </c>
      <c r="R331" s="52"/>
    </row>
    <row r="332" spans="1:18" s="19" customFormat="1" ht="30" x14ac:dyDescent="0.25">
      <c r="A332" s="18">
        <v>268</v>
      </c>
      <c r="B332" s="131">
        <v>918200</v>
      </c>
      <c r="C332" s="132" t="s">
        <v>324</v>
      </c>
      <c r="D332" s="109">
        <v>268</v>
      </c>
      <c r="E332" s="133">
        <v>0</v>
      </c>
      <c r="F332" s="80">
        <v>0</v>
      </c>
      <c r="G332" s="133">
        <v>0</v>
      </c>
      <c r="H332" s="133">
        <v>0</v>
      </c>
      <c r="I332" s="176">
        <v>0</v>
      </c>
      <c r="J332" s="175">
        <v>0</v>
      </c>
      <c r="K332" s="133">
        <v>0</v>
      </c>
      <c r="L332" s="80">
        <v>0</v>
      </c>
      <c r="M332" s="80">
        <f t="shared" si="182"/>
        <v>0</v>
      </c>
      <c r="N332" s="80">
        <f t="shared" si="182"/>
        <v>0</v>
      </c>
      <c r="O332" s="52"/>
      <c r="P332" s="52"/>
      <c r="Q332" s="52"/>
      <c r="R332" s="52"/>
    </row>
    <row r="333" spans="1:18" s="23" customFormat="1" x14ac:dyDescent="0.25">
      <c r="A333" s="18">
        <v>269</v>
      </c>
      <c r="B333" s="128">
        <v>610000</v>
      </c>
      <c r="C333" s="125" t="s">
        <v>325</v>
      </c>
      <c r="D333" s="99" t="s">
        <v>94</v>
      </c>
      <c r="E333" s="126">
        <f t="shared" ref="E333:N333" si="183">E334+E340</f>
        <v>0</v>
      </c>
      <c r="F333" s="126">
        <f t="shared" si="183"/>
        <v>0</v>
      </c>
      <c r="G333" s="126">
        <f t="shared" si="183"/>
        <v>0</v>
      </c>
      <c r="H333" s="126">
        <f t="shared" si="183"/>
        <v>0</v>
      </c>
      <c r="I333" s="173">
        <f t="shared" si="183"/>
        <v>0</v>
      </c>
      <c r="J333" s="173">
        <f t="shared" si="183"/>
        <v>0</v>
      </c>
      <c r="K333" s="126">
        <f t="shared" si="183"/>
        <v>0</v>
      </c>
      <c r="L333" s="126">
        <f t="shared" si="183"/>
        <v>0</v>
      </c>
      <c r="M333" s="126">
        <f t="shared" si="183"/>
        <v>0</v>
      </c>
      <c r="N333" s="126">
        <f t="shared" si="183"/>
        <v>0</v>
      </c>
      <c r="O333" s="47"/>
      <c r="P333" s="47"/>
      <c r="Q333" s="47"/>
      <c r="R333" s="47"/>
    </row>
    <row r="334" spans="1:18" s="23" customFormat="1" ht="30" x14ac:dyDescent="0.25">
      <c r="A334" s="18">
        <v>270</v>
      </c>
      <c r="B334" s="128">
        <v>611000</v>
      </c>
      <c r="C334" s="129" t="s">
        <v>185</v>
      </c>
      <c r="D334" s="99" t="s">
        <v>95</v>
      </c>
      <c r="E334" s="130">
        <f t="shared" ref="E334:N334" si="184">E335+E336+E337+E338+E339</f>
        <v>0</v>
      </c>
      <c r="F334" s="130">
        <f t="shared" si="184"/>
        <v>0</v>
      </c>
      <c r="G334" s="130">
        <f t="shared" si="184"/>
        <v>0</v>
      </c>
      <c r="H334" s="130">
        <f t="shared" si="184"/>
        <v>0</v>
      </c>
      <c r="I334" s="174">
        <f t="shared" si="184"/>
        <v>0</v>
      </c>
      <c r="J334" s="174">
        <f t="shared" si="184"/>
        <v>0</v>
      </c>
      <c r="K334" s="130">
        <f t="shared" si="184"/>
        <v>0</v>
      </c>
      <c r="L334" s="130">
        <f t="shared" si="184"/>
        <v>0</v>
      </c>
      <c r="M334" s="130">
        <f t="shared" si="184"/>
        <v>0</v>
      </c>
      <c r="N334" s="130">
        <f t="shared" si="184"/>
        <v>0</v>
      </c>
      <c r="O334" s="47"/>
      <c r="P334" s="47"/>
      <c r="Q334" s="47"/>
      <c r="R334" s="47"/>
    </row>
    <row r="335" spans="1:18" s="17" customFormat="1" x14ac:dyDescent="0.25">
      <c r="A335" s="18">
        <v>271</v>
      </c>
      <c r="B335" s="134">
        <v>611100</v>
      </c>
      <c r="C335" s="132" t="s">
        <v>326</v>
      </c>
      <c r="D335" s="109">
        <v>271</v>
      </c>
      <c r="E335" s="80">
        <v>0</v>
      </c>
      <c r="F335" s="80">
        <v>0</v>
      </c>
      <c r="G335" s="80">
        <v>0</v>
      </c>
      <c r="H335" s="80">
        <v>0</v>
      </c>
      <c r="I335" s="175">
        <v>0</v>
      </c>
      <c r="J335" s="175">
        <v>0</v>
      </c>
      <c r="K335" s="80">
        <v>0</v>
      </c>
      <c r="L335" s="80">
        <v>0</v>
      </c>
      <c r="M335" s="80">
        <f t="shared" ref="M335:N339" si="185">K335-E335</f>
        <v>0</v>
      </c>
      <c r="N335" s="80">
        <f t="shared" si="185"/>
        <v>0</v>
      </c>
      <c r="O335" s="52"/>
      <c r="P335" s="52"/>
      <c r="Q335" s="52"/>
      <c r="R335" s="52"/>
    </row>
    <row r="336" spans="1:18" s="17" customFormat="1" x14ac:dyDescent="0.25">
      <c r="A336" s="18">
        <v>272</v>
      </c>
      <c r="B336" s="134">
        <v>611200</v>
      </c>
      <c r="C336" s="132" t="s">
        <v>327</v>
      </c>
      <c r="D336" s="109">
        <v>272</v>
      </c>
      <c r="E336" s="80">
        <v>0</v>
      </c>
      <c r="F336" s="80">
        <v>0</v>
      </c>
      <c r="G336" s="80">
        <v>0</v>
      </c>
      <c r="H336" s="80">
        <v>0</v>
      </c>
      <c r="I336" s="175">
        <v>0</v>
      </c>
      <c r="J336" s="175">
        <v>0</v>
      </c>
      <c r="K336" s="80">
        <v>0</v>
      </c>
      <c r="L336" s="80">
        <v>0</v>
      </c>
      <c r="M336" s="80">
        <f t="shared" si="185"/>
        <v>0</v>
      </c>
      <c r="N336" s="80">
        <f t="shared" si="185"/>
        <v>0</v>
      </c>
      <c r="O336" s="52"/>
      <c r="P336" s="52"/>
      <c r="Q336" s="52"/>
      <c r="R336" s="52"/>
    </row>
    <row r="337" spans="1:18" s="17" customFormat="1" x14ac:dyDescent="0.25">
      <c r="A337" s="18">
        <v>273</v>
      </c>
      <c r="B337" s="134">
        <v>611300</v>
      </c>
      <c r="C337" s="132" t="s">
        <v>328</v>
      </c>
      <c r="D337" s="109">
        <v>273</v>
      </c>
      <c r="E337" s="80">
        <v>0</v>
      </c>
      <c r="F337" s="80">
        <v>0</v>
      </c>
      <c r="G337" s="80">
        <v>0</v>
      </c>
      <c r="H337" s="80">
        <v>0</v>
      </c>
      <c r="I337" s="175">
        <v>0</v>
      </c>
      <c r="J337" s="175">
        <v>0</v>
      </c>
      <c r="K337" s="80">
        <v>0</v>
      </c>
      <c r="L337" s="80">
        <v>0</v>
      </c>
      <c r="M337" s="80">
        <f t="shared" si="185"/>
        <v>0</v>
      </c>
      <c r="N337" s="80">
        <f t="shared" si="185"/>
        <v>0</v>
      </c>
      <c r="O337" s="52"/>
      <c r="P337" s="52"/>
      <c r="Q337" s="52"/>
      <c r="R337" s="52"/>
    </row>
    <row r="338" spans="1:18" s="17" customFormat="1" x14ac:dyDescent="0.25">
      <c r="A338" s="18">
        <v>274</v>
      </c>
      <c r="B338" s="134">
        <v>611400</v>
      </c>
      <c r="C338" s="132" t="s">
        <v>329</v>
      </c>
      <c r="D338" s="109">
        <v>274</v>
      </c>
      <c r="E338" s="80">
        <v>0</v>
      </c>
      <c r="F338" s="80">
        <v>0</v>
      </c>
      <c r="G338" s="80">
        <v>0</v>
      </c>
      <c r="H338" s="80">
        <v>0</v>
      </c>
      <c r="I338" s="175">
        <v>0</v>
      </c>
      <c r="J338" s="175">
        <v>0</v>
      </c>
      <c r="K338" s="80">
        <v>0</v>
      </c>
      <c r="L338" s="80">
        <v>0</v>
      </c>
      <c r="M338" s="80">
        <f t="shared" si="185"/>
        <v>0</v>
      </c>
      <c r="N338" s="80">
        <f t="shared" si="185"/>
        <v>0</v>
      </c>
      <c r="O338" s="52"/>
      <c r="P338" s="52"/>
      <c r="Q338" s="52"/>
      <c r="R338" s="52"/>
    </row>
    <row r="339" spans="1:18" s="17" customFormat="1" x14ac:dyDescent="0.25">
      <c r="A339" s="18">
        <v>275</v>
      </c>
      <c r="B339" s="134">
        <v>611500</v>
      </c>
      <c r="C339" s="135" t="s">
        <v>330</v>
      </c>
      <c r="D339" s="109">
        <v>275</v>
      </c>
      <c r="E339" s="80">
        <v>0</v>
      </c>
      <c r="F339" s="80">
        <v>0</v>
      </c>
      <c r="G339" s="80">
        <v>0</v>
      </c>
      <c r="H339" s="80">
        <v>0</v>
      </c>
      <c r="I339" s="175">
        <v>0</v>
      </c>
      <c r="J339" s="175">
        <v>0</v>
      </c>
      <c r="K339" s="80">
        <v>0</v>
      </c>
      <c r="L339" s="80">
        <v>0</v>
      </c>
      <c r="M339" s="80">
        <f t="shared" si="185"/>
        <v>0</v>
      </c>
      <c r="N339" s="80">
        <f t="shared" si="185"/>
        <v>0</v>
      </c>
      <c r="O339" s="52"/>
      <c r="P339" s="52"/>
      <c r="Q339" s="52"/>
      <c r="R339" s="52"/>
    </row>
    <row r="340" spans="1:18" s="17" customFormat="1" ht="30" x14ac:dyDescent="0.25">
      <c r="A340" s="18">
        <v>276</v>
      </c>
      <c r="B340" s="128">
        <v>618000</v>
      </c>
      <c r="C340" s="129" t="s">
        <v>186</v>
      </c>
      <c r="D340" s="136" t="s">
        <v>96</v>
      </c>
      <c r="E340" s="137">
        <f t="shared" ref="E340:N340" si="186">E341+E342</f>
        <v>0</v>
      </c>
      <c r="F340" s="137">
        <f t="shared" si="186"/>
        <v>0</v>
      </c>
      <c r="G340" s="137">
        <f t="shared" si="186"/>
        <v>0</v>
      </c>
      <c r="H340" s="137">
        <f t="shared" si="186"/>
        <v>0</v>
      </c>
      <c r="I340" s="177">
        <f t="shared" si="186"/>
        <v>0</v>
      </c>
      <c r="J340" s="177">
        <f t="shared" si="186"/>
        <v>0</v>
      </c>
      <c r="K340" s="137">
        <f>K341+K342</f>
        <v>0</v>
      </c>
      <c r="L340" s="137">
        <f t="shared" si="186"/>
        <v>0</v>
      </c>
      <c r="M340" s="137">
        <f t="shared" si="186"/>
        <v>0</v>
      </c>
      <c r="N340" s="137">
        <f t="shared" si="186"/>
        <v>0</v>
      </c>
      <c r="O340" s="47"/>
      <c r="P340" s="47"/>
      <c r="Q340" s="47"/>
      <c r="R340" s="47"/>
    </row>
    <row r="341" spans="1:18" s="17" customFormat="1" ht="30" x14ac:dyDescent="0.25">
      <c r="A341" s="18">
        <v>277</v>
      </c>
      <c r="B341" s="134">
        <v>618100</v>
      </c>
      <c r="C341" s="132" t="s">
        <v>331</v>
      </c>
      <c r="D341" s="115">
        <v>277</v>
      </c>
      <c r="E341" s="138">
        <v>0</v>
      </c>
      <c r="F341" s="80">
        <v>0</v>
      </c>
      <c r="G341" s="138">
        <v>0</v>
      </c>
      <c r="H341" s="138">
        <v>0</v>
      </c>
      <c r="I341" s="178">
        <v>0</v>
      </c>
      <c r="J341" s="175">
        <v>0</v>
      </c>
      <c r="K341" s="138">
        <v>0</v>
      </c>
      <c r="L341" s="80">
        <v>0</v>
      </c>
      <c r="M341" s="80">
        <f t="shared" ref="M341:N342" si="187">K341-E341</f>
        <v>0</v>
      </c>
      <c r="N341" s="80">
        <f t="shared" si="187"/>
        <v>0</v>
      </c>
      <c r="O341" s="52"/>
      <c r="P341" s="52"/>
      <c r="Q341" s="52"/>
      <c r="R341" s="52"/>
    </row>
    <row r="342" spans="1:18" s="17" customFormat="1" ht="30" x14ac:dyDescent="0.25">
      <c r="A342" s="18">
        <v>278</v>
      </c>
      <c r="B342" s="134">
        <v>618200</v>
      </c>
      <c r="C342" s="132" t="s">
        <v>332</v>
      </c>
      <c r="D342" s="115">
        <v>278</v>
      </c>
      <c r="E342" s="139">
        <v>0</v>
      </c>
      <c r="F342" s="80">
        <v>0</v>
      </c>
      <c r="G342" s="139">
        <v>0</v>
      </c>
      <c r="H342" s="139">
        <v>0</v>
      </c>
      <c r="I342" s="179">
        <v>0</v>
      </c>
      <c r="J342" s="175">
        <v>0</v>
      </c>
      <c r="K342" s="139">
        <v>0</v>
      </c>
      <c r="L342" s="80">
        <v>0</v>
      </c>
      <c r="M342" s="80">
        <f t="shared" si="187"/>
        <v>0</v>
      </c>
      <c r="N342" s="80">
        <f t="shared" si="187"/>
        <v>0</v>
      </c>
      <c r="O342" s="52"/>
      <c r="P342" s="52"/>
      <c r="Q342" s="52"/>
      <c r="R342" s="52"/>
    </row>
    <row r="343" spans="1:18" s="19" customFormat="1" x14ac:dyDescent="0.25">
      <c r="A343" s="18"/>
      <c r="B343" s="140"/>
      <c r="C343" s="141"/>
      <c r="D343" s="115"/>
      <c r="E343" s="142"/>
      <c r="F343" s="142"/>
      <c r="G343" s="142"/>
      <c r="H343" s="142"/>
      <c r="I343" s="142"/>
      <c r="J343" s="142"/>
      <c r="K343" s="142"/>
      <c r="L343" s="142"/>
      <c r="M343" s="142"/>
      <c r="N343" s="142"/>
      <c r="O343" s="142"/>
      <c r="P343" s="142"/>
      <c r="Q343" s="142"/>
      <c r="R343" s="142"/>
    </row>
    <row r="344" spans="1:18" s="19" customFormat="1" x14ac:dyDescent="0.25">
      <c r="A344" s="18">
        <v>279</v>
      </c>
      <c r="B344" s="131"/>
      <c r="C344" s="59" t="s">
        <v>333</v>
      </c>
      <c r="D344" s="96" t="s">
        <v>97</v>
      </c>
      <c r="E344" s="72">
        <f t="shared" ref="E344:N344" si="188">E345-E352</f>
        <v>-62000</v>
      </c>
      <c r="F344" s="72">
        <f t="shared" si="188"/>
        <v>0</v>
      </c>
      <c r="G344" s="72">
        <f t="shared" si="188"/>
        <v>-199270</v>
      </c>
      <c r="H344" s="72">
        <f t="shared" si="188"/>
        <v>0</v>
      </c>
      <c r="I344" s="163">
        <f t="shared" si="188"/>
        <v>-47123.45</v>
      </c>
      <c r="J344" s="163">
        <f t="shared" si="188"/>
        <v>0</v>
      </c>
      <c r="K344" s="72">
        <f t="shared" si="188"/>
        <v>3116166</v>
      </c>
      <c r="L344" s="72">
        <f t="shared" si="188"/>
        <v>0</v>
      </c>
      <c r="M344" s="72">
        <f t="shared" si="188"/>
        <v>3178166</v>
      </c>
      <c r="N344" s="72">
        <f t="shared" si="188"/>
        <v>0</v>
      </c>
      <c r="O344" s="47">
        <f t="shared" ref="O344:O360" si="189">I344/E344*100</f>
        <v>76.005564516129027</v>
      </c>
      <c r="P344" s="47"/>
      <c r="Q344" s="47">
        <f t="shared" ref="Q344:Q360" si="190">K344/E344*100</f>
        <v>-5026.0741935483875</v>
      </c>
      <c r="R344" s="47"/>
    </row>
    <row r="345" spans="1:18" s="19" customFormat="1" x14ac:dyDescent="0.25">
      <c r="A345" s="18">
        <v>280</v>
      </c>
      <c r="B345" s="127">
        <v>920000</v>
      </c>
      <c r="C345" s="59" t="s">
        <v>334</v>
      </c>
      <c r="D345" s="96" t="s">
        <v>98</v>
      </c>
      <c r="E345" s="72">
        <f t="shared" ref="E345:N345" si="191">E346+E349</f>
        <v>0</v>
      </c>
      <c r="F345" s="72">
        <f t="shared" si="191"/>
        <v>0</v>
      </c>
      <c r="G345" s="72">
        <f t="shared" si="191"/>
        <v>0</v>
      </c>
      <c r="H345" s="72">
        <f t="shared" si="191"/>
        <v>0</v>
      </c>
      <c r="I345" s="163">
        <f t="shared" si="191"/>
        <v>0</v>
      </c>
      <c r="J345" s="163">
        <f t="shared" si="191"/>
        <v>0</v>
      </c>
      <c r="K345" s="72">
        <f t="shared" si="191"/>
        <v>5500000</v>
      </c>
      <c r="L345" s="72">
        <f t="shared" si="191"/>
        <v>0</v>
      </c>
      <c r="M345" s="72">
        <f t="shared" si="191"/>
        <v>5500000</v>
      </c>
      <c r="N345" s="72">
        <f t="shared" si="191"/>
        <v>0</v>
      </c>
      <c r="O345" s="47"/>
      <c r="P345" s="47"/>
      <c r="Q345" s="47"/>
      <c r="R345" s="47"/>
    </row>
    <row r="346" spans="1:18" s="19" customFormat="1" x14ac:dyDescent="0.25">
      <c r="A346" s="18">
        <v>281</v>
      </c>
      <c r="B346" s="128">
        <v>921000</v>
      </c>
      <c r="C346" s="83" t="s">
        <v>189</v>
      </c>
      <c r="D346" s="99" t="s">
        <v>99</v>
      </c>
      <c r="E346" s="75">
        <f t="shared" ref="E346:N346" si="192">E347+E348</f>
        <v>0</v>
      </c>
      <c r="F346" s="75">
        <f t="shared" si="192"/>
        <v>0</v>
      </c>
      <c r="G346" s="75">
        <f t="shared" si="192"/>
        <v>0</v>
      </c>
      <c r="H346" s="75">
        <f t="shared" si="192"/>
        <v>0</v>
      </c>
      <c r="I346" s="164">
        <f t="shared" si="192"/>
        <v>0</v>
      </c>
      <c r="J346" s="164">
        <f t="shared" si="192"/>
        <v>0</v>
      </c>
      <c r="K346" s="75">
        <f t="shared" si="192"/>
        <v>5500000</v>
      </c>
      <c r="L346" s="75">
        <f t="shared" si="192"/>
        <v>0</v>
      </c>
      <c r="M346" s="75">
        <f t="shared" si="192"/>
        <v>5500000</v>
      </c>
      <c r="N346" s="75">
        <f t="shared" si="192"/>
        <v>0</v>
      </c>
      <c r="O346" s="47"/>
      <c r="P346" s="47"/>
      <c r="Q346" s="47"/>
      <c r="R346" s="47"/>
    </row>
    <row r="347" spans="1:18" s="19" customFormat="1" x14ac:dyDescent="0.25">
      <c r="A347" s="18">
        <v>282</v>
      </c>
      <c r="B347" s="131">
        <v>921100</v>
      </c>
      <c r="C347" s="60" t="s">
        <v>335</v>
      </c>
      <c r="D347" s="78">
        <v>282</v>
      </c>
      <c r="E347" s="79">
        <v>0</v>
      </c>
      <c r="F347" s="80">
        <v>0</v>
      </c>
      <c r="G347" s="79">
        <v>0</v>
      </c>
      <c r="H347" s="79">
        <v>0</v>
      </c>
      <c r="I347" s="165">
        <v>0</v>
      </c>
      <c r="J347" s="175">
        <v>0</v>
      </c>
      <c r="K347" s="79">
        <v>5500000</v>
      </c>
      <c r="L347" s="80">
        <v>0</v>
      </c>
      <c r="M347" s="80">
        <f t="shared" ref="M347:N348" si="193">K347-E347</f>
        <v>5500000</v>
      </c>
      <c r="N347" s="80">
        <f t="shared" si="193"/>
        <v>0</v>
      </c>
      <c r="O347" s="52"/>
      <c r="P347" s="52"/>
      <c r="Q347" s="52"/>
      <c r="R347" s="52"/>
    </row>
    <row r="348" spans="1:18" s="19" customFormat="1" x14ac:dyDescent="0.25">
      <c r="A348" s="18">
        <v>283</v>
      </c>
      <c r="B348" s="131">
        <v>921200</v>
      </c>
      <c r="C348" s="60" t="s">
        <v>336</v>
      </c>
      <c r="D348" s="78">
        <v>283</v>
      </c>
      <c r="E348" s="79">
        <v>0</v>
      </c>
      <c r="F348" s="80">
        <v>0</v>
      </c>
      <c r="G348" s="79">
        <v>0</v>
      </c>
      <c r="H348" s="79">
        <v>0</v>
      </c>
      <c r="I348" s="165">
        <v>0</v>
      </c>
      <c r="J348" s="175">
        <v>0</v>
      </c>
      <c r="K348" s="79">
        <v>0</v>
      </c>
      <c r="L348" s="80">
        <v>0</v>
      </c>
      <c r="M348" s="80">
        <f t="shared" si="193"/>
        <v>0</v>
      </c>
      <c r="N348" s="80">
        <f t="shared" si="193"/>
        <v>0</v>
      </c>
      <c r="O348" s="52"/>
      <c r="P348" s="52"/>
      <c r="Q348" s="52"/>
      <c r="R348" s="52"/>
    </row>
    <row r="349" spans="1:18" s="19" customFormat="1" ht="30" x14ac:dyDescent="0.25">
      <c r="A349" s="18">
        <v>284</v>
      </c>
      <c r="B349" s="128">
        <v>928000</v>
      </c>
      <c r="C349" s="83" t="s">
        <v>190</v>
      </c>
      <c r="D349" s="96" t="s">
        <v>100</v>
      </c>
      <c r="E349" s="75">
        <f t="shared" ref="E349:N349" si="194">E350+E351</f>
        <v>0</v>
      </c>
      <c r="F349" s="75">
        <f t="shared" si="194"/>
        <v>0</v>
      </c>
      <c r="G349" s="75">
        <f t="shared" si="194"/>
        <v>0</v>
      </c>
      <c r="H349" s="75">
        <f t="shared" si="194"/>
        <v>0</v>
      </c>
      <c r="I349" s="164">
        <f t="shared" si="194"/>
        <v>0</v>
      </c>
      <c r="J349" s="164">
        <f t="shared" si="194"/>
        <v>0</v>
      </c>
      <c r="K349" s="75">
        <f t="shared" si="194"/>
        <v>0</v>
      </c>
      <c r="L349" s="75">
        <f t="shared" si="194"/>
        <v>0</v>
      </c>
      <c r="M349" s="75">
        <f t="shared" si="194"/>
        <v>0</v>
      </c>
      <c r="N349" s="75">
        <f t="shared" si="194"/>
        <v>0</v>
      </c>
      <c r="O349" s="47"/>
      <c r="P349" s="47"/>
      <c r="Q349" s="47"/>
      <c r="R349" s="47"/>
    </row>
    <row r="350" spans="1:18" s="19" customFormat="1" x14ac:dyDescent="0.25">
      <c r="A350" s="18">
        <v>285</v>
      </c>
      <c r="B350" s="131">
        <v>928100</v>
      </c>
      <c r="C350" s="60" t="s">
        <v>337</v>
      </c>
      <c r="D350" s="109">
        <v>285</v>
      </c>
      <c r="E350" s="79">
        <v>0</v>
      </c>
      <c r="F350" s="80">
        <v>0</v>
      </c>
      <c r="G350" s="79">
        <v>0</v>
      </c>
      <c r="H350" s="79">
        <v>0</v>
      </c>
      <c r="I350" s="165">
        <v>0</v>
      </c>
      <c r="J350" s="175">
        <v>0</v>
      </c>
      <c r="K350" s="79">
        <v>0</v>
      </c>
      <c r="L350" s="80">
        <v>0</v>
      </c>
      <c r="M350" s="80">
        <f t="shared" ref="M350:N351" si="195">K350-E350</f>
        <v>0</v>
      </c>
      <c r="N350" s="80">
        <f t="shared" si="195"/>
        <v>0</v>
      </c>
      <c r="O350" s="52"/>
      <c r="P350" s="52"/>
      <c r="Q350" s="52"/>
      <c r="R350" s="52"/>
    </row>
    <row r="351" spans="1:18" s="19" customFormat="1" ht="30" x14ac:dyDescent="0.25">
      <c r="A351" s="18">
        <v>286</v>
      </c>
      <c r="B351" s="131">
        <v>928200</v>
      </c>
      <c r="C351" s="60" t="s">
        <v>338</v>
      </c>
      <c r="D351" s="109">
        <v>286</v>
      </c>
      <c r="E351" s="79">
        <v>0</v>
      </c>
      <c r="F351" s="80">
        <v>0</v>
      </c>
      <c r="G351" s="79">
        <v>0</v>
      </c>
      <c r="H351" s="79">
        <v>0</v>
      </c>
      <c r="I351" s="165">
        <v>0</v>
      </c>
      <c r="J351" s="175">
        <v>0</v>
      </c>
      <c r="K351" s="79">
        <v>0</v>
      </c>
      <c r="L351" s="80">
        <v>0</v>
      </c>
      <c r="M351" s="80">
        <f t="shared" si="195"/>
        <v>0</v>
      </c>
      <c r="N351" s="80">
        <f t="shared" si="195"/>
        <v>0</v>
      </c>
      <c r="O351" s="52"/>
      <c r="P351" s="52"/>
      <c r="Q351" s="52"/>
      <c r="R351" s="52"/>
    </row>
    <row r="352" spans="1:18" s="23" customFormat="1" x14ac:dyDescent="0.25">
      <c r="A352" s="18">
        <v>287</v>
      </c>
      <c r="B352" s="143">
        <v>620000</v>
      </c>
      <c r="C352" s="125" t="s">
        <v>339</v>
      </c>
      <c r="D352" s="99" t="s">
        <v>101</v>
      </c>
      <c r="E352" s="126">
        <f t="shared" ref="E352:N352" si="196">E353+E359</f>
        <v>62000</v>
      </c>
      <c r="F352" s="126">
        <f t="shared" si="196"/>
        <v>0</v>
      </c>
      <c r="G352" s="126">
        <f t="shared" si="196"/>
        <v>199270</v>
      </c>
      <c r="H352" s="126">
        <f t="shared" si="196"/>
        <v>0</v>
      </c>
      <c r="I352" s="173">
        <f t="shared" si="196"/>
        <v>47123.45</v>
      </c>
      <c r="J352" s="173">
        <f t="shared" si="196"/>
        <v>0</v>
      </c>
      <c r="K352" s="126">
        <f t="shared" si="196"/>
        <v>2383834</v>
      </c>
      <c r="L352" s="126">
        <f t="shared" si="196"/>
        <v>0</v>
      </c>
      <c r="M352" s="126">
        <f t="shared" si="196"/>
        <v>2321834</v>
      </c>
      <c r="N352" s="126">
        <f t="shared" si="196"/>
        <v>0</v>
      </c>
      <c r="O352" s="47">
        <f t="shared" si="189"/>
        <v>76.005564516129027</v>
      </c>
      <c r="P352" s="47"/>
      <c r="Q352" s="47">
        <f t="shared" si="190"/>
        <v>3844.8935483870969</v>
      </c>
      <c r="R352" s="47"/>
    </row>
    <row r="353" spans="1:18" s="23" customFormat="1" ht="30" x14ac:dyDescent="0.25">
      <c r="A353" s="18">
        <v>288</v>
      </c>
      <c r="B353" s="143">
        <v>621000</v>
      </c>
      <c r="C353" s="129" t="s">
        <v>192</v>
      </c>
      <c r="D353" s="99" t="s">
        <v>102</v>
      </c>
      <c r="E353" s="130">
        <f t="shared" ref="E353:N353" si="197">E354+E355+E356+E357+E358</f>
        <v>0</v>
      </c>
      <c r="F353" s="130">
        <f t="shared" si="197"/>
        <v>0</v>
      </c>
      <c r="G353" s="130">
        <f t="shared" si="197"/>
        <v>137270</v>
      </c>
      <c r="H353" s="130">
        <f t="shared" si="197"/>
        <v>0</v>
      </c>
      <c r="I353" s="174">
        <f t="shared" si="197"/>
        <v>0</v>
      </c>
      <c r="J353" s="174">
        <f t="shared" si="197"/>
        <v>0</v>
      </c>
      <c r="K353" s="130">
        <f t="shared" si="197"/>
        <v>2074834</v>
      </c>
      <c r="L353" s="130">
        <f t="shared" si="197"/>
        <v>0</v>
      </c>
      <c r="M353" s="130">
        <f t="shared" si="197"/>
        <v>2074834</v>
      </c>
      <c r="N353" s="130">
        <f t="shared" si="197"/>
        <v>0</v>
      </c>
      <c r="O353" s="47" t="e">
        <f t="shared" si="189"/>
        <v>#DIV/0!</v>
      </c>
      <c r="P353" s="47"/>
      <c r="Q353" s="47" t="e">
        <f t="shared" si="190"/>
        <v>#DIV/0!</v>
      </c>
      <c r="R353" s="47"/>
    </row>
    <row r="354" spans="1:18" s="17" customFormat="1" ht="30" x14ac:dyDescent="0.25">
      <c r="A354" s="18">
        <v>289</v>
      </c>
      <c r="B354" s="134">
        <v>621100</v>
      </c>
      <c r="C354" s="132" t="s">
        <v>340</v>
      </c>
      <c r="D354" s="109">
        <v>289</v>
      </c>
      <c r="E354" s="80">
        <v>0</v>
      </c>
      <c r="F354" s="80">
        <v>0</v>
      </c>
      <c r="G354" s="80">
        <v>0</v>
      </c>
      <c r="H354" s="80">
        <v>0</v>
      </c>
      <c r="I354" s="175">
        <v>0</v>
      </c>
      <c r="J354" s="175">
        <v>0</v>
      </c>
      <c r="K354" s="80">
        <v>397834</v>
      </c>
      <c r="L354" s="80">
        <v>0</v>
      </c>
      <c r="M354" s="80">
        <f t="shared" ref="M354:N358" si="198">K354-E354</f>
        <v>397834</v>
      </c>
      <c r="N354" s="80">
        <f t="shared" si="198"/>
        <v>0</v>
      </c>
      <c r="O354" s="52"/>
      <c r="P354" s="52"/>
      <c r="Q354" s="52"/>
      <c r="R354" s="52"/>
    </row>
    <row r="355" spans="1:18" s="17" customFormat="1" x14ac:dyDescent="0.25">
      <c r="A355" s="18">
        <v>290</v>
      </c>
      <c r="B355" s="134">
        <v>621200</v>
      </c>
      <c r="C355" s="132" t="s">
        <v>341</v>
      </c>
      <c r="D355" s="109">
        <v>290</v>
      </c>
      <c r="E355" s="80">
        <v>0</v>
      </c>
      <c r="F355" s="80">
        <v>0</v>
      </c>
      <c r="G355" s="80">
        <v>0</v>
      </c>
      <c r="H355" s="80">
        <v>0</v>
      </c>
      <c r="I355" s="175">
        <v>0</v>
      </c>
      <c r="J355" s="175">
        <v>0</v>
      </c>
      <c r="K355" s="80">
        <v>0</v>
      </c>
      <c r="L355" s="80">
        <v>0</v>
      </c>
      <c r="M355" s="80">
        <f t="shared" si="198"/>
        <v>0</v>
      </c>
      <c r="N355" s="80">
        <f t="shared" si="198"/>
        <v>0</v>
      </c>
      <c r="O355" s="52"/>
      <c r="P355" s="52"/>
      <c r="Q355" s="52"/>
      <c r="R355" s="52"/>
    </row>
    <row r="356" spans="1:18" s="17" customFormat="1" x14ac:dyDescent="0.25">
      <c r="A356" s="18">
        <v>291</v>
      </c>
      <c r="B356" s="134">
        <v>621300</v>
      </c>
      <c r="C356" s="132" t="s">
        <v>342</v>
      </c>
      <c r="D356" s="109">
        <v>291</v>
      </c>
      <c r="E356" s="80">
        <v>0</v>
      </c>
      <c r="F356" s="80">
        <v>0</v>
      </c>
      <c r="G356" s="80">
        <v>137270</v>
      </c>
      <c r="H356" s="80">
        <v>0</v>
      </c>
      <c r="I356" s="175">
        <v>0</v>
      </c>
      <c r="J356" s="175">
        <v>0</v>
      </c>
      <c r="K356" s="80">
        <v>1677000</v>
      </c>
      <c r="L356" s="80">
        <v>0</v>
      </c>
      <c r="M356" s="80">
        <f t="shared" si="198"/>
        <v>1677000</v>
      </c>
      <c r="N356" s="80">
        <f t="shared" si="198"/>
        <v>0</v>
      </c>
      <c r="O356" s="52" t="e">
        <f t="shared" si="189"/>
        <v>#DIV/0!</v>
      </c>
      <c r="P356" s="52"/>
      <c r="Q356" s="52" t="e">
        <f t="shared" si="190"/>
        <v>#DIV/0!</v>
      </c>
      <c r="R356" s="52"/>
    </row>
    <row r="357" spans="1:18" s="17" customFormat="1" ht="27.75" customHeight="1" x14ac:dyDescent="0.25">
      <c r="A357" s="18">
        <v>292</v>
      </c>
      <c r="B357" s="134">
        <v>621400</v>
      </c>
      <c r="C357" s="132" t="s">
        <v>343</v>
      </c>
      <c r="D357" s="109">
        <v>292</v>
      </c>
      <c r="E357" s="80">
        <v>0</v>
      </c>
      <c r="F357" s="80">
        <v>0</v>
      </c>
      <c r="G357" s="80">
        <v>0</v>
      </c>
      <c r="H357" s="80">
        <v>0</v>
      </c>
      <c r="I357" s="175">
        <v>0</v>
      </c>
      <c r="J357" s="175">
        <v>0</v>
      </c>
      <c r="K357" s="80">
        <v>0</v>
      </c>
      <c r="L357" s="80">
        <v>0</v>
      </c>
      <c r="M357" s="80">
        <f t="shared" si="198"/>
        <v>0</v>
      </c>
      <c r="N357" s="80">
        <f t="shared" si="198"/>
        <v>0</v>
      </c>
      <c r="O357" s="52"/>
      <c r="P357" s="52"/>
      <c r="Q357" s="52"/>
      <c r="R357" s="52"/>
    </row>
    <row r="358" spans="1:18" s="17" customFormat="1" x14ac:dyDescent="0.25">
      <c r="A358" s="18">
        <v>293</v>
      </c>
      <c r="B358" s="134">
        <v>621900</v>
      </c>
      <c r="C358" s="132" t="s">
        <v>344</v>
      </c>
      <c r="D358" s="109">
        <v>293</v>
      </c>
      <c r="E358" s="80">
        <v>0</v>
      </c>
      <c r="F358" s="80">
        <v>0</v>
      </c>
      <c r="G358" s="80">
        <v>0</v>
      </c>
      <c r="H358" s="80">
        <v>0</v>
      </c>
      <c r="I358" s="175">
        <v>0</v>
      </c>
      <c r="J358" s="175">
        <v>0</v>
      </c>
      <c r="K358" s="80">
        <v>0</v>
      </c>
      <c r="L358" s="80">
        <v>0</v>
      </c>
      <c r="M358" s="80">
        <f t="shared" si="198"/>
        <v>0</v>
      </c>
      <c r="N358" s="80">
        <f t="shared" si="198"/>
        <v>0</v>
      </c>
      <c r="O358" s="52"/>
      <c r="P358" s="52"/>
      <c r="Q358" s="52"/>
      <c r="R358" s="52"/>
    </row>
    <row r="359" spans="1:18" s="17" customFormat="1" ht="30" x14ac:dyDescent="0.25">
      <c r="A359" s="18">
        <v>294</v>
      </c>
      <c r="B359" s="143">
        <v>628000</v>
      </c>
      <c r="C359" s="129" t="s">
        <v>193</v>
      </c>
      <c r="D359" s="96" t="s">
        <v>103</v>
      </c>
      <c r="E359" s="130">
        <f t="shared" ref="E359:N359" si="199">E360+E361</f>
        <v>62000</v>
      </c>
      <c r="F359" s="130">
        <f t="shared" si="199"/>
        <v>0</v>
      </c>
      <c r="G359" s="130">
        <f t="shared" si="199"/>
        <v>62000</v>
      </c>
      <c r="H359" s="130">
        <f t="shared" si="199"/>
        <v>0</v>
      </c>
      <c r="I359" s="174">
        <f t="shared" si="199"/>
        <v>47123.45</v>
      </c>
      <c r="J359" s="174">
        <f t="shared" si="199"/>
        <v>0</v>
      </c>
      <c r="K359" s="130">
        <f t="shared" si="199"/>
        <v>309000</v>
      </c>
      <c r="L359" s="130">
        <f t="shared" si="199"/>
        <v>0</v>
      </c>
      <c r="M359" s="130">
        <f t="shared" si="199"/>
        <v>247000</v>
      </c>
      <c r="N359" s="130">
        <f t="shared" si="199"/>
        <v>0</v>
      </c>
      <c r="O359" s="47">
        <f t="shared" si="189"/>
        <v>76.005564516129027</v>
      </c>
      <c r="P359" s="47"/>
      <c r="Q359" s="47">
        <f t="shared" si="190"/>
        <v>498.38709677419348</v>
      </c>
      <c r="R359" s="47"/>
    </row>
    <row r="360" spans="1:18" s="17" customFormat="1" ht="24" customHeight="1" x14ac:dyDescent="0.25">
      <c r="A360" s="18">
        <v>295</v>
      </c>
      <c r="B360" s="134">
        <v>628100</v>
      </c>
      <c r="C360" s="132" t="s">
        <v>345</v>
      </c>
      <c r="D360" s="109">
        <v>295</v>
      </c>
      <c r="E360" s="80">
        <v>62000</v>
      </c>
      <c r="F360" s="80">
        <v>0</v>
      </c>
      <c r="G360" s="80">
        <v>62000</v>
      </c>
      <c r="H360" s="80">
        <v>0</v>
      </c>
      <c r="I360" s="175">
        <v>47123.45</v>
      </c>
      <c r="J360" s="175">
        <v>0</v>
      </c>
      <c r="K360" s="80">
        <v>309000</v>
      </c>
      <c r="L360" s="80">
        <v>0</v>
      </c>
      <c r="M360" s="80">
        <f t="shared" ref="M360:N361" si="200">K360-E360</f>
        <v>247000</v>
      </c>
      <c r="N360" s="80">
        <f t="shared" si="200"/>
        <v>0</v>
      </c>
      <c r="O360" s="52">
        <f t="shared" si="189"/>
        <v>76.005564516129027</v>
      </c>
      <c r="P360" s="52"/>
      <c r="Q360" s="52">
        <f t="shared" si="190"/>
        <v>498.38709677419348</v>
      </c>
      <c r="R360" s="52"/>
    </row>
    <row r="361" spans="1:18" s="17" customFormat="1" ht="30" x14ac:dyDescent="0.25">
      <c r="A361" s="18">
        <v>296</v>
      </c>
      <c r="B361" s="134">
        <v>628200</v>
      </c>
      <c r="C361" s="132" t="s">
        <v>346</v>
      </c>
      <c r="D361" s="109">
        <v>296</v>
      </c>
      <c r="E361" s="80">
        <v>0</v>
      </c>
      <c r="F361" s="80">
        <v>0</v>
      </c>
      <c r="G361" s="80">
        <v>0</v>
      </c>
      <c r="H361" s="80">
        <v>0</v>
      </c>
      <c r="I361" s="175">
        <v>0</v>
      </c>
      <c r="J361" s="175">
        <v>0</v>
      </c>
      <c r="K361" s="80">
        <v>0</v>
      </c>
      <c r="L361" s="80">
        <v>0</v>
      </c>
      <c r="M361" s="80">
        <f t="shared" si="200"/>
        <v>0</v>
      </c>
      <c r="N361" s="80">
        <f t="shared" si="200"/>
        <v>0</v>
      </c>
      <c r="O361" s="52"/>
      <c r="P361" s="52"/>
      <c r="Q361" s="52"/>
      <c r="R361" s="52"/>
    </row>
    <row r="362" spans="1:18" s="17" customFormat="1" x14ac:dyDescent="0.25">
      <c r="A362" s="18"/>
      <c r="B362" s="212"/>
      <c r="C362" s="213"/>
      <c r="D362" s="214"/>
      <c r="E362" s="90"/>
      <c r="F362" s="90"/>
      <c r="G362" s="90"/>
      <c r="H362" s="90"/>
      <c r="I362" s="90"/>
      <c r="J362" s="90"/>
      <c r="K362" s="90"/>
      <c r="L362" s="90"/>
      <c r="M362" s="90"/>
      <c r="N362" s="90"/>
      <c r="O362" s="90"/>
      <c r="P362" s="90"/>
      <c r="Q362" s="90"/>
      <c r="R362" s="90"/>
    </row>
    <row r="363" spans="1:18" s="17" customFormat="1" x14ac:dyDescent="0.25">
      <c r="A363" s="18">
        <v>297</v>
      </c>
      <c r="B363" s="134"/>
      <c r="C363" s="125" t="s">
        <v>347</v>
      </c>
      <c r="D363" s="96" t="s">
        <v>104</v>
      </c>
      <c r="E363" s="126">
        <f t="shared" ref="E363:N363" si="201">E364-E373</f>
        <v>-1422074</v>
      </c>
      <c r="F363" s="126">
        <f t="shared" si="201"/>
        <v>0</v>
      </c>
      <c r="G363" s="126">
        <f t="shared" si="201"/>
        <v>-907292</v>
      </c>
      <c r="H363" s="126">
        <f t="shared" si="201"/>
        <v>0</v>
      </c>
      <c r="I363" s="173">
        <f t="shared" si="201"/>
        <v>-1150047.8400000001</v>
      </c>
      <c r="J363" s="173">
        <f t="shared" si="201"/>
        <v>0</v>
      </c>
      <c r="K363" s="126">
        <f t="shared" si="201"/>
        <v>39180</v>
      </c>
      <c r="L363" s="126">
        <f t="shared" si="201"/>
        <v>0</v>
      </c>
      <c r="M363" s="126">
        <f t="shared" si="201"/>
        <v>1461254</v>
      </c>
      <c r="N363" s="126">
        <f t="shared" si="201"/>
        <v>0</v>
      </c>
      <c r="O363" s="47">
        <f t="shared" ref="O363:O382" si="202">I363/E363*100</f>
        <v>80.871167041940168</v>
      </c>
      <c r="P363" s="47"/>
      <c r="Q363" s="47">
        <f t="shared" ref="Q363:Q382" si="203">K363/E363*100</f>
        <v>-2.7551308862970565</v>
      </c>
      <c r="R363" s="47"/>
    </row>
    <row r="364" spans="1:18" s="19" customFormat="1" x14ac:dyDescent="0.25">
      <c r="A364" s="18">
        <v>298</v>
      </c>
      <c r="B364" s="127">
        <v>930000</v>
      </c>
      <c r="C364" s="59" t="s">
        <v>348</v>
      </c>
      <c r="D364" s="96" t="s">
        <v>105</v>
      </c>
      <c r="E364" s="72">
        <f t="shared" ref="E364:N364" si="204">E365+E370</f>
        <v>1611314</v>
      </c>
      <c r="F364" s="72">
        <f t="shared" si="204"/>
        <v>0</v>
      </c>
      <c r="G364" s="72">
        <f t="shared" si="204"/>
        <v>1428314</v>
      </c>
      <c r="H364" s="72">
        <f t="shared" si="204"/>
        <v>0</v>
      </c>
      <c r="I364" s="163">
        <f t="shared" si="204"/>
        <v>664491.10000000009</v>
      </c>
      <c r="J364" s="163">
        <f t="shared" si="204"/>
        <v>0</v>
      </c>
      <c r="K364" s="72">
        <f t="shared" si="204"/>
        <v>1476193</v>
      </c>
      <c r="L364" s="72">
        <f t="shared" si="204"/>
        <v>0</v>
      </c>
      <c r="M364" s="72">
        <f t="shared" si="204"/>
        <v>-135121</v>
      </c>
      <c r="N364" s="72">
        <f t="shared" si="204"/>
        <v>0</v>
      </c>
      <c r="O364" s="47">
        <f t="shared" si="202"/>
        <v>41.239081892169999</v>
      </c>
      <c r="P364" s="47"/>
      <c r="Q364" s="47">
        <f t="shared" si="203"/>
        <v>91.614235338363585</v>
      </c>
      <c r="R364" s="47"/>
    </row>
    <row r="365" spans="1:18" s="19" customFormat="1" x14ac:dyDescent="0.25">
      <c r="A365" s="18">
        <v>299</v>
      </c>
      <c r="B365" s="128">
        <v>931000</v>
      </c>
      <c r="C365" s="83" t="s">
        <v>196</v>
      </c>
      <c r="D365" s="96" t="s">
        <v>106</v>
      </c>
      <c r="E365" s="75">
        <f t="shared" ref="E365:N365" si="205">E366+E367+E368+E369</f>
        <v>837930</v>
      </c>
      <c r="F365" s="75">
        <f t="shared" si="205"/>
        <v>0</v>
      </c>
      <c r="G365" s="75">
        <f t="shared" si="205"/>
        <v>807930</v>
      </c>
      <c r="H365" s="75">
        <f t="shared" si="205"/>
        <v>0</v>
      </c>
      <c r="I365" s="164">
        <f t="shared" si="205"/>
        <v>195155.95</v>
      </c>
      <c r="J365" s="164">
        <f t="shared" si="205"/>
        <v>0</v>
      </c>
      <c r="K365" s="75">
        <f t="shared" si="205"/>
        <v>756000</v>
      </c>
      <c r="L365" s="75">
        <f t="shared" si="205"/>
        <v>0</v>
      </c>
      <c r="M365" s="75">
        <f t="shared" si="205"/>
        <v>-81930</v>
      </c>
      <c r="N365" s="75">
        <f t="shared" si="205"/>
        <v>0</v>
      </c>
      <c r="O365" s="47">
        <f t="shared" si="202"/>
        <v>23.290245008532935</v>
      </c>
      <c r="P365" s="47"/>
      <c r="Q365" s="47">
        <f t="shared" si="203"/>
        <v>90.222333607819266</v>
      </c>
      <c r="R365" s="47"/>
    </row>
    <row r="366" spans="1:18" s="19" customFormat="1" x14ac:dyDescent="0.25">
      <c r="A366" s="18">
        <v>300</v>
      </c>
      <c r="B366" s="131">
        <v>931100</v>
      </c>
      <c r="C366" s="60" t="s">
        <v>349</v>
      </c>
      <c r="D366" s="78">
        <v>300</v>
      </c>
      <c r="E366" s="79">
        <v>806530</v>
      </c>
      <c r="F366" s="80">
        <v>0</v>
      </c>
      <c r="G366" s="79">
        <v>776530</v>
      </c>
      <c r="H366" s="79">
        <v>0</v>
      </c>
      <c r="I366" s="165">
        <v>194455.95</v>
      </c>
      <c r="J366" s="175">
        <v>0</v>
      </c>
      <c r="K366" s="79">
        <v>727000</v>
      </c>
      <c r="L366" s="80">
        <v>0</v>
      </c>
      <c r="M366" s="80">
        <f t="shared" ref="M366:N369" si="206">K366-E366</f>
        <v>-79530</v>
      </c>
      <c r="N366" s="80">
        <f t="shared" si="206"/>
        <v>0</v>
      </c>
      <c r="O366" s="52">
        <f t="shared" si="202"/>
        <v>24.1101942891151</v>
      </c>
      <c r="P366" s="52"/>
      <c r="Q366" s="52">
        <f t="shared" si="203"/>
        <v>90.139238466021098</v>
      </c>
      <c r="R366" s="52"/>
    </row>
    <row r="367" spans="1:18" s="19" customFormat="1" x14ac:dyDescent="0.25">
      <c r="A367" s="18">
        <v>301</v>
      </c>
      <c r="B367" s="131">
        <v>931200</v>
      </c>
      <c r="C367" s="60" t="s">
        <v>350</v>
      </c>
      <c r="D367" s="78">
        <v>301</v>
      </c>
      <c r="E367" s="79">
        <v>16400</v>
      </c>
      <c r="F367" s="80">
        <v>0</v>
      </c>
      <c r="G367" s="79">
        <v>16400</v>
      </c>
      <c r="H367" s="79">
        <v>0</v>
      </c>
      <c r="I367" s="165">
        <v>700</v>
      </c>
      <c r="J367" s="175">
        <v>0</v>
      </c>
      <c r="K367" s="79">
        <v>15000</v>
      </c>
      <c r="L367" s="80">
        <v>0</v>
      </c>
      <c r="M367" s="80">
        <f t="shared" si="206"/>
        <v>-1400</v>
      </c>
      <c r="N367" s="80">
        <f t="shared" si="206"/>
        <v>0</v>
      </c>
      <c r="O367" s="52">
        <f t="shared" si="202"/>
        <v>4.2682926829268295</v>
      </c>
      <c r="P367" s="52"/>
      <c r="Q367" s="52">
        <f t="shared" si="203"/>
        <v>91.463414634146346</v>
      </c>
      <c r="R367" s="52"/>
    </row>
    <row r="368" spans="1:18" s="19" customFormat="1" x14ac:dyDescent="0.25">
      <c r="A368" s="18">
        <v>302</v>
      </c>
      <c r="B368" s="131">
        <v>931300</v>
      </c>
      <c r="C368" s="60" t="s">
        <v>351</v>
      </c>
      <c r="D368" s="78">
        <v>302</v>
      </c>
      <c r="E368" s="79">
        <v>5000</v>
      </c>
      <c r="F368" s="80">
        <v>0</v>
      </c>
      <c r="G368" s="79">
        <v>5000</v>
      </c>
      <c r="H368" s="79">
        <v>0</v>
      </c>
      <c r="I368" s="165">
        <v>0</v>
      </c>
      <c r="J368" s="175">
        <v>0</v>
      </c>
      <c r="K368" s="79">
        <v>4000</v>
      </c>
      <c r="L368" s="80">
        <v>0</v>
      </c>
      <c r="M368" s="80">
        <f t="shared" si="206"/>
        <v>-1000</v>
      </c>
      <c r="N368" s="80">
        <f t="shared" si="206"/>
        <v>0</v>
      </c>
      <c r="O368" s="52">
        <f t="shared" si="202"/>
        <v>0</v>
      </c>
      <c r="P368" s="52"/>
      <c r="Q368" s="52">
        <f t="shared" si="203"/>
        <v>80</v>
      </c>
      <c r="R368" s="52"/>
    </row>
    <row r="369" spans="1:18" s="19" customFormat="1" x14ac:dyDescent="0.25">
      <c r="A369" s="18">
        <v>303</v>
      </c>
      <c r="B369" s="131">
        <v>931900</v>
      </c>
      <c r="C369" s="60" t="s">
        <v>196</v>
      </c>
      <c r="D369" s="78">
        <v>303</v>
      </c>
      <c r="E369" s="79">
        <v>10000</v>
      </c>
      <c r="F369" s="80">
        <v>0</v>
      </c>
      <c r="G369" s="79">
        <v>10000</v>
      </c>
      <c r="H369" s="79">
        <v>0</v>
      </c>
      <c r="I369" s="165">
        <v>0</v>
      </c>
      <c r="J369" s="175">
        <v>0</v>
      </c>
      <c r="K369" s="79">
        <v>10000</v>
      </c>
      <c r="L369" s="80">
        <v>0</v>
      </c>
      <c r="M369" s="80">
        <f t="shared" si="206"/>
        <v>0</v>
      </c>
      <c r="N369" s="80">
        <f t="shared" si="206"/>
        <v>0</v>
      </c>
      <c r="O369" s="52">
        <f t="shared" si="202"/>
        <v>0</v>
      </c>
      <c r="P369" s="52"/>
      <c r="Q369" s="52">
        <f t="shared" si="203"/>
        <v>100</v>
      </c>
      <c r="R369" s="52"/>
    </row>
    <row r="370" spans="1:18" s="19" customFormat="1" ht="30" x14ac:dyDescent="0.25">
      <c r="A370" s="18">
        <v>304</v>
      </c>
      <c r="B370" s="128">
        <v>938000</v>
      </c>
      <c r="C370" s="83" t="s">
        <v>197</v>
      </c>
      <c r="D370" s="96" t="s">
        <v>107</v>
      </c>
      <c r="E370" s="75">
        <f t="shared" ref="E370:N370" si="207">E371+E372</f>
        <v>773384</v>
      </c>
      <c r="F370" s="75">
        <f t="shared" si="207"/>
        <v>0</v>
      </c>
      <c r="G370" s="75">
        <f t="shared" si="207"/>
        <v>620384</v>
      </c>
      <c r="H370" s="75">
        <f t="shared" si="207"/>
        <v>0</v>
      </c>
      <c r="I370" s="164">
        <f t="shared" si="207"/>
        <v>469335.15</v>
      </c>
      <c r="J370" s="164">
        <f t="shared" si="207"/>
        <v>0</v>
      </c>
      <c r="K370" s="75">
        <f t="shared" si="207"/>
        <v>720193</v>
      </c>
      <c r="L370" s="75">
        <f t="shared" si="207"/>
        <v>0</v>
      </c>
      <c r="M370" s="75">
        <f t="shared" si="207"/>
        <v>-53191</v>
      </c>
      <c r="N370" s="75">
        <f t="shared" si="207"/>
        <v>0</v>
      </c>
      <c r="O370" s="47">
        <f t="shared" si="202"/>
        <v>60.685914112523662</v>
      </c>
      <c r="P370" s="47"/>
      <c r="Q370" s="47">
        <f t="shared" si="203"/>
        <v>93.122304055941157</v>
      </c>
      <c r="R370" s="47"/>
    </row>
    <row r="371" spans="1:18" s="19" customFormat="1" x14ac:dyDescent="0.25">
      <c r="A371" s="18">
        <v>305</v>
      </c>
      <c r="B371" s="131">
        <v>938100</v>
      </c>
      <c r="C371" s="60" t="s">
        <v>352</v>
      </c>
      <c r="D371" s="78">
        <v>305</v>
      </c>
      <c r="E371" s="79">
        <v>773384</v>
      </c>
      <c r="F371" s="80">
        <v>0</v>
      </c>
      <c r="G371" s="79">
        <v>620384</v>
      </c>
      <c r="H371" s="79">
        <v>0</v>
      </c>
      <c r="I371" s="165">
        <v>469335.15</v>
      </c>
      <c r="J371" s="175">
        <v>0</v>
      </c>
      <c r="K371" s="79">
        <v>720193</v>
      </c>
      <c r="L371" s="80">
        <v>0</v>
      </c>
      <c r="M371" s="80">
        <f t="shared" ref="M371:N372" si="208">K371-E371</f>
        <v>-53191</v>
      </c>
      <c r="N371" s="80">
        <f t="shared" si="208"/>
        <v>0</v>
      </c>
      <c r="O371" s="52">
        <f t="shared" si="202"/>
        <v>60.685914112523662</v>
      </c>
      <c r="P371" s="52"/>
      <c r="Q371" s="52">
        <f t="shared" si="203"/>
        <v>93.122304055941157</v>
      </c>
      <c r="R371" s="52"/>
    </row>
    <row r="372" spans="1:18" s="19" customFormat="1" ht="30" x14ac:dyDescent="0.25">
      <c r="A372" s="18">
        <v>306</v>
      </c>
      <c r="B372" s="131">
        <v>938200</v>
      </c>
      <c r="C372" s="60" t="s">
        <v>353</v>
      </c>
      <c r="D372" s="78">
        <v>306</v>
      </c>
      <c r="E372" s="79">
        <v>0</v>
      </c>
      <c r="F372" s="80">
        <v>0</v>
      </c>
      <c r="G372" s="79">
        <v>0</v>
      </c>
      <c r="H372" s="79">
        <v>0</v>
      </c>
      <c r="I372" s="165">
        <v>0</v>
      </c>
      <c r="J372" s="175">
        <v>0</v>
      </c>
      <c r="K372" s="79">
        <v>0</v>
      </c>
      <c r="L372" s="80">
        <v>0</v>
      </c>
      <c r="M372" s="80">
        <f t="shared" si="208"/>
        <v>0</v>
      </c>
      <c r="N372" s="80">
        <f t="shared" si="208"/>
        <v>0</v>
      </c>
      <c r="O372" s="52"/>
      <c r="P372" s="52"/>
      <c r="Q372" s="52" t="e">
        <f t="shared" si="203"/>
        <v>#DIV/0!</v>
      </c>
      <c r="R372" s="52"/>
    </row>
    <row r="373" spans="1:18" s="17" customFormat="1" x14ac:dyDescent="0.25">
      <c r="A373" s="18">
        <v>307</v>
      </c>
      <c r="B373" s="143">
        <v>630000</v>
      </c>
      <c r="C373" s="59" t="s">
        <v>354</v>
      </c>
      <c r="D373" s="96" t="s">
        <v>108</v>
      </c>
      <c r="E373" s="72">
        <f t="shared" ref="E373:N373" si="209">E374+E379</f>
        <v>3033388</v>
      </c>
      <c r="F373" s="72">
        <f t="shared" si="209"/>
        <v>0</v>
      </c>
      <c r="G373" s="72">
        <f t="shared" si="209"/>
        <v>2335606</v>
      </c>
      <c r="H373" s="72">
        <f t="shared" si="209"/>
        <v>0</v>
      </c>
      <c r="I373" s="163">
        <f t="shared" si="209"/>
        <v>1814538.9400000002</v>
      </c>
      <c r="J373" s="163">
        <f t="shared" si="209"/>
        <v>0</v>
      </c>
      <c r="K373" s="72">
        <f t="shared" si="209"/>
        <v>1437013</v>
      </c>
      <c r="L373" s="72">
        <f t="shared" si="209"/>
        <v>0</v>
      </c>
      <c r="M373" s="72">
        <f t="shared" si="209"/>
        <v>-1596375</v>
      </c>
      <c r="N373" s="72">
        <f t="shared" si="209"/>
        <v>0</v>
      </c>
      <c r="O373" s="47">
        <f t="shared" si="202"/>
        <v>59.818887000278245</v>
      </c>
      <c r="P373" s="47"/>
      <c r="Q373" s="47">
        <f t="shared" si="203"/>
        <v>47.373201186264339</v>
      </c>
      <c r="R373" s="47"/>
    </row>
    <row r="374" spans="1:18" s="17" customFormat="1" x14ac:dyDescent="0.25">
      <c r="A374" s="18">
        <v>308</v>
      </c>
      <c r="B374" s="143">
        <v>631000</v>
      </c>
      <c r="C374" s="129" t="s">
        <v>199</v>
      </c>
      <c r="D374" s="96" t="s">
        <v>109</v>
      </c>
      <c r="E374" s="130">
        <f t="shared" ref="E374:N374" si="210">E375+E376+E377+E378</f>
        <v>2325065</v>
      </c>
      <c r="F374" s="130">
        <f t="shared" si="210"/>
        <v>0</v>
      </c>
      <c r="G374" s="130">
        <f t="shared" si="210"/>
        <v>1784783</v>
      </c>
      <c r="H374" s="130">
        <f t="shared" si="210"/>
        <v>0</v>
      </c>
      <c r="I374" s="174">
        <f t="shared" si="210"/>
        <v>1380287.3800000001</v>
      </c>
      <c r="J374" s="174">
        <f t="shared" si="210"/>
        <v>0</v>
      </c>
      <c r="K374" s="130">
        <f t="shared" si="210"/>
        <v>638813</v>
      </c>
      <c r="L374" s="130">
        <f t="shared" si="210"/>
        <v>0</v>
      </c>
      <c r="M374" s="130">
        <f t="shared" si="210"/>
        <v>-1686252</v>
      </c>
      <c r="N374" s="130">
        <f t="shared" si="210"/>
        <v>0</v>
      </c>
      <c r="O374" s="47">
        <f t="shared" si="202"/>
        <v>59.365539458036665</v>
      </c>
      <c r="P374" s="47"/>
      <c r="Q374" s="47">
        <f t="shared" si="203"/>
        <v>27.475059837036813</v>
      </c>
      <c r="R374" s="47"/>
    </row>
    <row r="375" spans="1:18" s="17" customFormat="1" x14ac:dyDescent="0.25">
      <c r="A375" s="18">
        <v>309</v>
      </c>
      <c r="B375" s="134">
        <v>631100</v>
      </c>
      <c r="C375" s="132" t="s">
        <v>355</v>
      </c>
      <c r="D375" s="144">
        <v>309</v>
      </c>
      <c r="E375" s="80">
        <v>533000</v>
      </c>
      <c r="F375" s="80">
        <v>0</v>
      </c>
      <c r="G375" s="80">
        <v>496000</v>
      </c>
      <c r="H375" s="80">
        <v>0</v>
      </c>
      <c r="I375" s="175">
        <v>260120.56</v>
      </c>
      <c r="J375" s="175">
        <v>0</v>
      </c>
      <c r="K375" s="80">
        <v>483000</v>
      </c>
      <c r="L375" s="80">
        <v>0</v>
      </c>
      <c r="M375" s="80">
        <f t="shared" ref="M375:N378" si="211">K375-E375</f>
        <v>-50000</v>
      </c>
      <c r="N375" s="80">
        <f t="shared" si="211"/>
        <v>0</v>
      </c>
      <c r="O375" s="52">
        <f t="shared" si="202"/>
        <v>48.803106941838649</v>
      </c>
      <c r="P375" s="52"/>
      <c r="Q375" s="52">
        <f t="shared" si="203"/>
        <v>90.619136960600372</v>
      </c>
      <c r="R375" s="52"/>
    </row>
    <row r="376" spans="1:18" s="17" customFormat="1" x14ac:dyDescent="0.25">
      <c r="A376" s="18">
        <v>310</v>
      </c>
      <c r="B376" s="134">
        <v>631200</v>
      </c>
      <c r="C376" s="132" t="s">
        <v>356</v>
      </c>
      <c r="D376" s="144">
        <v>310</v>
      </c>
      <c r="E376" s="80">
        <v>25000</v>
      </c>
      <c r="F376" s="80">
        <v>0</v>
      </c>
      <c r="G376" s="80">
        <v>50000</v>
      </c>
      <c r="H376" s="80">
        <v>0</v>
      </c>
      <c r="I376" s="175">
        <v>0</v>
      </c>
      <c r="J376" s="175">
        <v>0</v>
      </c>
      <c r="K376" s="80">
        <v>20000</v>
      </c>
      <c r="L376" s="80">
        <v>0</v>
      </c>
      <c r="M376" s="80">
        <f t="shared" si="211"/>
        <v>-5000</v>
      </c>
      <c r="N376" s="80">
        <f t="shared" si="211"/>
        <v>0</v>
      </c>
      <c r="O376" s="52">
        <f t="shared" si="202"/>
        <v>0</v>
      </c>
      <c r="P376" s="52"/>
      <c r="Q376" s="52">
        <f t="shared" si="203"/>
        <v>80</v>
      </c>
      <c r="R376" s="52"/>
    </row>
    <row r="377" spans="1:18" s="17" customFormat="1" x14ac:dyDescent="0.25">
      <c r="A377" s="18">
        <v>311</v>
      </c>
      <c r="B377" s="134">
        <v>631300</v>
      </c>
      <c r="C377" s="132" t="s">
        <v>357</v>
      </c>
      <c r="D377" s="144">
        <v>311</v>
      </c>
      <c r="E377" s="80">
        <v>5000</v>
      </c>
      <c r="F377" s="80">
        <v>0</v>
      </c>
      <c r="G377" s="80">
        <v>5000</v>
      </c>
      <c r="H377" s="80">
        <v>0</v>
      </c>
      <c r="I377" s="175">
        <v>0</v>
      </c>
      <c r="J377" s="175">
        <v>0</v>
      </c>
      <c r="K377" s="80">
        <v>4000</v>
      </c>
      <c r="L377" s="80">
        <v>0</v>
      </c>
      <c r="M377" s="80">
        <f t="shared" si="211"/>
        <v>-1000</v>
      </c>
      <c r="N377" s="80">
        <f t="shared" si="211"/>
        <v>0</v>
      </c>
      <c r="O377" s="52">
        <f t="shared" si="202"/>
        <v>0</v>
      </c>
      <c r="P377" s="52"/>
      <c r="Q377" s="52">
        <f t="shared" si="203"/>
        <v>80</v>
      </c>
      <c r="R377" s="52"/>
    </row>
    <row r="378" spans="1:18" s="17" customFormat="1" x14ac:dyDescent="0.25">
      <c r="A378" s="18">
        <v>312</v>
      </c>
      <c r="B378" s="134">
        <v>631900</v>
      </c>
      <c r="C378" s="132" t="s">
        <v>199</v>
      </c>
      <c r="D378" s="144">
        <v>312</v>
      </c>
      <c r="E378" s="80">
        <v>1762065</v>
      </c>
      <c r="F378" s="80">
        <v>0</v>
      </c>
      <c r="G378" s="80">
        <v>1233783</v>
      </c>
      <c r="H378" s="80">
        <v>0</v>
      </c>
      <c r="I378" s="175">
        <v>1120166.82</v>
      </c>
      <c r="J378" s="175">
        <v>0</v>
      </c>
      <c r="K378" s="80">
        <v>131813</v>
      </c>
      <c r="L378" s="80">
        <v>0</v>
      </c>
      <c r="M378" s="80">
        <f t="shared" si="211"/>
        <v>-1630252</v>
      </c>
      <c r="N378" s="80">
        <f t="shared" si="211"/>
        <v>0</v>
      </c>
      <c r="O378" s="52">
        <f t="shared" si="202"/>
        <v>63.571254181883198</v>
      </c>
      <c r="P378" s="52"/>
      <c r="Q378" s="52">
        <f t="shared" si="203"/>
        <v>7.4805980483126335</v>
      </c>
      <c r="R378" s="52"/>
    </row>
    <row r="379" spans="1:18" s="17" customFormat="1" x14ac:dyDescent="0.25">
      <c r="A379" s="18">
        <v>313</v>
      </c>
      <c r="B379" s="143">
        <v>638000</v>
      </c>
      <c r="C379" s="129" t="s">
        <v>200</v>
      </c>
      <c r="D379" s="96" t="s">
        <v>110</v>
      </c>
      <c r="E379" s="130">
        <f t="shared" ref="E379:N379" si="212">E380+E381</f>
        <v>708323</v>
      </c>
      <c r="F379" s="130">
        <f t="shared" si="212"/>
        <v>0</v>
      </c>
      <c r="G379" s="130">
        <f t="shared" si="212"/>
        <v>550823</v>
      </c>
      <c r="H379" s="130">
        <f t="shared" si="212"/>
        <v>0</v>
      </c>
      <c r="I379" s="174">
        <f t="shared" si="212"/>
        <v>434251.56</v>
      </c>
      <c r="J379" s="174">
        <f t="shared" si="212"/>
        <v>0</v>
      </c>
      <c r="K379" s="130">
        <f t="shared" si="212"/>
        <v>798200</v>
      </c>
      <c r="L379" s="130">
        <f t="shared" si="212"/>
        <v>0</v>
      </c>
      <c r="M379" s="130">
        <f t="shared" si="212"/>
        <v>89877</v>
      </c>
      <c r="N379" s="130">
        <f t="shared" si="212"/>
        <v>0</v>
      </c>
      <c r="O379" s="47">
        <f t="shared" si="202"/>
        <v>61.306996949131964</v>
      </c>
      <c r="P379" s="47"/>
      <c r="Q379" s="47">
        <f t="shared" si="203"/>
        <v>112.68870275284016</v>
      </c>
      <c r="R379" s="47"/>
    </row>
    <row r="380" spans="1:18" s="17" customFormat="1" x14ac:dyDescent="0.25">
      <c r="A380" s="18">
        <v>314</v>
      </c>
      <c r="B380" s="134">
        <v>638100</v>
      </c>
      <c r="C380" s="132" t="s">
        <v>358</v>
      </c>
      <c r="D380" s="144">
        <v>314</v>
      </c>
      <c r="E380" s="80">
        <v>708323</v>
      </c>
      <c r="F380" s="80">
        <v>0</v>
      </c>
      <c r="G380" s="80">
        <v>550823</v>
      </c>
      <c r="H380" s="80">
        <v>0</v>
      </c>
      <c r="I380" s="175">
        <v>434251.56</v>
      </c>
      <c r="J380" s="175">
        <v>0</v>
      </c>
      <c r="K380" s="80">
        <v>798200</v>
      </c>
      <c r="L380" s="80">
        <v>0</v>
      </c>
      <c r="M380" s="80">
        <f t="shared" ref="M380:N382" si="213">K380-E380</f>
        <v>89877</v>
      </c>
      <c r="N380" s="80">
        <f t="shared" si="213"/>
        <v>0</v>
      </c>
      <c r="O380" s="52">
        <f t="shared" si="202"/>
        <v>61.306996949131964</v>
      </c>
      <c r="P380" s="52"/>
      <c r="Q380" s="52">
        <f t="shared" si="203"/>
        <v>112.68870275284016</v>
      </c>
      <c r="R380" s="52"/>
    </row>
    <row r="381" spans="1:18" s="17" customFormat="1" ht="30" x14ac:dyDescent="0.25">
      <c r="A381" s="18">
        <v>315</v>
      </c>
      <c r="B381" s="134">
        <v>638200</v>
      </c>
      <c r="C381" s="132" t="s">
        <v>359</v>
      </c>
      <c r="D381" s="144">
        <v>315</v>
      </c>
      <c r="E381" s="80">
        <v>0</v>
      </c>
      <c r="F381" s="80">
        <v>0</v>
      </c>
      <c r="G381" s="80">
        <v>0</v>
      </c>
      <c r="H381" s="80">
        <v>0</v>
      </c>
      <c r="I381" s="175">
        <v>0</v>
      </c>
      <c r="J381" s="175">
        <v>0</v>
      </c>
      <c r="K381" s="80">
        <v>0</v>
      </c>
      <c r="L381" s="80">
        <v>0</v>
      </c>
      <c r="M381" s="80">
        <f t="shared" si="213"/>
        <v>0</v>
      </c>
      <c r="N381" s="80">
        <f t="shared" si="213"/>
        <v>0</v>
      </c>
      <c r="O381" s="52"/>
      <c r="P381" s="52"/>
      <c r="Q381" s="52" t="e">
        <f t="shared" si="203"/>
        <v>#DIV/0!</v>
      </c>
      <c r="R381" s="52"/>
    </row>
    <row r="382" spans="1:18" s="17" customFormat="1" x14ac:dyDescent="0.25">
      <c r="A382" s="18">
        <v>316</v>
      </c>
      <c r="B382" s="46" t="s">
        <v>26</v>
      </c>
      <c r="C382" s="46" t="s">
        <v>360</v>
      </c>
      <c r="D382" s="96">
        <v>316</v>
      </c>
      <c r="E382" s="145">
        <v>7229878</v>
      </c>
      <c r="F382" s="145">
        <v>0</v>
      </c>
      <c r="G382" s="145">
        <v>7857066</v>
      </c>
      <c r="H382" s="145">
        <v>0</v>
      </c>
      <c r="I382" s="180">
        <v>0</v>
      </c>
      <c r="J382" s="180">
        <v>0</v>
      </c>
      <c r="K382" s="191">
        <v>10112571</v>
      </c>
      <c r="L382" s="145">
        <v>0</v>
      </c>
      <c r="M382" s="126">
        <f t="shared" si="213"/>
        <v>2882693</v>
      </c>
      <c r="N382" s="126">
        <f t="shared" si="213"/>
        <v>0</v>
      </c>
      <c r="O382" s="47">
        <f t="shared" si="202"/>
        <v>0</v>
      </c>
      <c r="P382" s="47"/>
      <c r="Q382" s="47">
        <f t="shared" si="203"/>
        <v>139.87194528040445</v>
      </c>
      <c r="R382" s="47"/>
    </row>
    <row r="383" spans="1:18" ht="17.25" customHeight="1" x14ac:dyDescent="0.25">
      <c r="A383" s="1"/>
      <c r="B383" s="66"/>
      <c r="C383" s="67"/>
      <c r="D383" s="68"/>
    </row>
    <row r="384" spans="1:18" ht="21.75" customHeight="1" x14ac:dyDescent="0.25">
      <c r="A384" s="1"/>
      <c r="B384" s="66"/>
      <c r="C384" s="67"/>
      <c r="D384" s="68"/>
    </row>
    <row r="385" spans="1:18" ht="16.5" customHeight="1" x14ac:dyDescent="0.25">
      <c r="A385" s="1"/>
      <c r="B385" s="200" t="s">
        <v>421</v>
      </c>
      <c r="C385" s="200"/>
      <c r="D385" s="200"/>
      <c r="E385" s="200"/>
      <c r="F385" s="200"/>
      <c r="G385" s="200"/>
      <c r="H385" s="200"/>
      <c r="I385" s="200"/>
      <c r="J385" s="200"/>
      <c r="K385" s="200"/>
      <c r="L385" s="200"/>
      <c r="M385" s="200"/>
      <c r="N385" s="200"/>
      <c r="O385" s="194"/>
      <c r="P385" s="194"/>
      <c r="Q385" s="194"/>
    </row>
    <row r="386" spans="1:18" ht="14.25" customHeight="1" x14ac:dyDescent="0.25">
      <c r="A386" s="1"/>
      <c r="B386" s="146"/>
      <c r="C386" s="38"/>
      <c r="D386" s="68"/>
    </row>
    <row r="387" spans="1:18" ht="74.25" customHeight="1" x14ac:dyDescent="0.25">
      <c r="A387" s="1"/>
      <c r="B387" s="42" t="s">
        <v>122</v>
      </c>
      <c r="C387" s="42" t="s">
        <v>123</v>
      </c>
      <c r="D387" s="42" t="s">
        <v>124</v>
      </c>
      <c r="E387" s="42" t="s">
        <v>405</v>
      </c>
      <c r="F387" s="42" t="s">
        <v>406</v>
      </c>
      <c r="G387" s="184" t="s">
        <v>403</v>
      </c>
      <c r="H387" s="184" t="s">
        <v>404</v>
      </c>
      <c r="I387" s="42" t="s">
        <v>411</v>
      </c>
      <c r="J387" s="42" t="s">
        <v>412</v>
      </c>
      <c r="K387" s="42" t="s">
        <v>409</v>
      </c>
      <c r="L387" s="42" t="s">
        <v>410</v>
      </c>
      <c r="M387" s="42" t="s">
        <v>422</v>
      </c>
      <c r="N387" s="42" t="s">
        <v>423</v>
      </c>
      <c r="O387" s="42" t="s">
        <v>407</v>
      </c>
      <c r="P387" s="42" t="s">
        <v>408</v>
      </c>
      <c r="Q387" s="42" t="s">
        <v>424</v>
      </c>
      <c r="R387" s="42" t="s">
        <v>425</v>
      </c>
    </row>
    <row r="388" spans="1:18" ht="18.75" customHeight="1" x14ac:dyDescent="0.25">
      <c r="A388" s="1"/>
      <c r="B388" s="43">
        <v>1</v>
      </c>
      <c r="C388" s="44">
        <v>2</v>
      </c>
      <c r="D388" s="43">
        <v>3</v>
      </c>
      <c r="E388" s="44">
        <v>3</v>
      </c>
      <c r="F388" s="44">
        <v>4</v>
      </c>
      <c r="G388" s="44">
        <v>5</v>
      </c>
      <c r="H388" s="44">
        <v>6</v>
      </c>
      <c r="I388" s="44">
        <v>5</v>
      </c>
      <c r="J388" s="44">
        <v>6</v>
      </c>
      <c r="K388" s="44">
        <v>5</v>
      </c>
      <c r="L388" s="44">
        <v>6</v>
      </c>
      <c r="M388" s="44">
        <v>7</v>
      </c>
      <c r="N388" s="44">
        <v>8</v>
      </c>
      <c r="O388" s="44">
        <v>11</v>
      </c>
      <c r="P388" s="44">
        <v>12</v>
      </c>
      <c r="Q388" s="44">
        <v>9</v>
      </c>
      <c r="R388" s="44">
        <v>10</v>
      </c>
    </row>
    <row r="389" spans="1:18" x14ac:dyDescent="0.25">
      <c r="A389" s="1"/>
      <c r="B389" s="147" t="s">
        <v>111</v>
      </c>
      <c r="C389" s="148" t="s">
        <v>361</v>
      </c>
      <c r="D389" s="108"/>
      <c r="E389" s="108">
        <v>9554690</v>
      </c>
      <c r="F389" s="108">
        <v>8500</v>
      </c>
      <c r="G389" s="108">
        <v>7108560</v>
      </c>
      <c r="H389" s="108">
        <v>8500</v>
      </c>
      <c r="I389" s="171">
        <v>6273869.0099999998</v>
      </c>
      <c r="J389" s="171">
        <v>3598.36</v>
      </c>
      <c r="K389" s="108">
        <v>9004565</v>
      </c>
      <c r="L389" s="108">
        <v>10500</v>
      </c>
      <c r="M389" s="80">
        <f t="shared" ref="M389:N399" si="214">K389-E389</f>
        <v>-550125</v>
      </c>
      <c r="N389" s="80">
        <f t="shared" si="214"/>
        <v>2000</v>
      </c>
      <c r="O389" s="52">
        <f t="shared" ref="O389:P402" si="215">I389/E389*100</f>
        <v>65.662716529787986</v>
      </c>
      <c r="P389" s="52">
        <f t="shared" si="215"/>
        <v>42.33364705882353</v>
      </c>
      <c r="Q389" s="52">
        <f t="shared" ref="Q389:R402" si="216">K389/E389*100</f>
        <v>94.242356371582957</v>
      </c>
      <c r="R389" s="52">
        <f t="shared" si="216"/>
        <v>123.52941176470588</v>
      </c>
    </row>
    <row r="390" spans="1:18" x14ac:dyDescent="0.25">
      <c r="A390" s="1"/>
      <c r="B390" s="147" t="s">
        <v>112</v>
      </c>
      <c r="C390" s="148" t="s">
        <v>362</v>
      </c>
      <c r="D390" s="108"/>
      <c r="E390" s="108">
        <v>0</v>
      </c>
      <c r="F390" s="108">
        <v>0</v>
      </c>
      <c r="G390" s="108">
        <v>0</v>
      </c>
      <c r="H390" s="108">
        <v>0</v>
      </c>
      <c r="I390" s="171">
        <v>0</v>
      </c>
      <c r="J390" s="171">
        <v>0</v>
      </c>
      <c r="K390" s="108">
        <v>0</v>
      </c>
      <c r="L390" s="108">
        <v>0</v>
      </c>
      <c r="M390" s="80">
        <f t="shared" si="214"/>
        <v>0</v>
      </c>
      <c r="N390" s="80">
        <f t="shared" si="214"/>
        <v>0</v>
      </c>
      <c r="O390" s="52"/>
      <c r="P390" s="52"/>
      <c r="Q390" s="52"/>
      <c r="R390" s="52"/>
    </row>
    <row r="391" spans="1:18" x14ac:dyDescent="0.25">
      <c r="A391" s="1"/>
      <c r="B391" s="147" t="s">
        <v>113</v>
      </c>
      <c r="C391" s="148" t="s">
        <v>363</v>
      </c>
      <c r="D391" s="108"/>
      <c r="E391" s="108">
        <v>385500</v>
      </c>
      <c r="F391" s="108">
        <v>0</v>
      </c>
      <c r="G391" s="108">
        <v>331900</v>
      </c>
      <c r="H391" s="108">
        <v>0</v>
      </c>
      <c r="I391" s="171">
        <v>172745.88</v>
      </c>
      <c r="J391" s="171">
        <v>0</v>
      </c>
      <c r="K391" s="108">
        <v>456300</v>
      </c>
      <c r="L391" s="108">
        <v>0</v>
      </c>
      <c r="M391" s="80">
        <f t="shared" si="214"/>
        <v>70800</v>
      </c>
      <c r="N391" s="80">
        <f t="shared" si="214"/>
        <v>0</v>
      </c>
      <c r="O391" s="52">
        <f t="shared" si="215"/>
        <v>44.810863813229574</v>
      </c>
      <c r="P391" s="52"/>
      <c r="Q391" s="52">
        <f t="shared" si="216"/>
        <v>118.36575875486382</v>
      </c>
      <c r="R391" s="52"/>
    </row>
    <row r="392" spans="1:18" x14ac:dyDescent="0.25">
      <c r="A392" s="1"/>
      <c r="B392" s="147" t="s">
        <v>114</v>
      </c>
      <c r="C392" s="148" t="s">
        <v>364</v>
      </c>
      <c r="D392" s="108"/>
      <c r="E392" s="108">
        <v>12604300</v>
      </c>
      <c r="F392" s="108">
        <v>0</v>
      </c>
      <c r="G392" s="108">
        <v>11621496</v>
      </c>
      <c r="H392" s="108">
        <v>0</v>
      </c>
      <c r="I392" s="171">
        <v>7572633.3700000001</v>
      </c>
      <c r="J392" s="171">
        <v>0</v>
      </c>
      <c r="K392" s="108">
        <v>13604700</v>
      </c>
      <c r="L392" s="108">
        <v>0</v>
      </c>
      <c r="M392" s="80">
        <f t="shared" si="214"/>
        <v>1000400</v>
      </c>
      <c r="N392" s="80">
        <f t="shared" si="214"/>
        <v>0</v>
      </c>
      <c r="O392" s="52">
        <f t="shared" si="215"/>
        <v>60.079761430622881</v>
      </c>
      <c r="P392" s="52"/>
      <c r="Q392" s="52">
        <f t="shared" si="216"/>
        <v>107.93697388986298</v>
      </c>
      <c r="R392" s="52"/>
    </row>
    <row r="393" spans="1:18" x14ac:dyDescent="0.25">
      <c r="A393" s="1"/>
      <c r="B393" s="147" t="s">
        <v>115</v>
      </c>
      <c r="C393" s="148" t="s">
        <v>365</v>
      </c>
      <c r="D393" s="108"/>
      <c r="E393" s="108">
        <v>290000</v>
      </c>
      <c r="F393" s="108">
        <v>0</v>
      </c>
      <c r="G393" s="108">
        <v>230000</v>
      </c>
      <c r="H393" s="108">
        <v>0</v>
      </c>
      <c r="I393" s="171">
        <v>30288.41</v>
      </c>
      <c r="J393" s="171">
        <v>0</v>
      </c>
      <c r="K393" s="108">
        <v>60000</v>
      </c>
      <c r="L393" s="108">
        <v>0</v>
      </c>
      <c r="M393" s="80">
        <f t="shared" si="214"/>
        <v>-230000</v>
      </c>
      <c r="N393" s="80">
        <f t="shared" si="214"/>
        <v>0</v>
      </c>
      <c r="O393" s="52">
        <f t="shared" si="215"/>
        <v>10.444279310344827</v>
      </c>
      <c r="P393" s="52"/>
      <c r="Q393" s="52">
        <f t="shared" si="216"/>
        <v>20.689655172413794</v>
      </c>
      <c r="R393" s="52"/>
    </row>
    <row r="394" spans="1:18" x14ac:dyDescent="0.25">
      <c r="A394" s="1"/>
      <c r="B394" s="147" t="s">
        <v>116</v>
      </c>
      <c r="C394" s="148" t="s">
        <v>366</v>
      </c>
      <c r="D394" s="108"/>
      <c r="E394" s="108">
        <v>19077332</v>
      </c>
      <c r="F394" s="108">
        <v>0</v>
      </c>
      <c r="G394" s="108">
        <v>11987752</v>
      </c>
      <c r="H394" s="108">
        <v>0</v>
      </c>
      <c r="I394" s="171">
        <v>5788359.8600000003</v>
      </c>
      <c r="J394" s="171">
        <v>0</v>
      </c>
      <c r="K394" s="108">
        <v>15026071</v>
      </c>
      <c r="L394" s="108">
        <v>0</v>
      </c>
      <c r="M394" s="80">
        <f t="shared" si="214"/>
        <v>-4051261</v>
      </c>
      <c r="N394" s="80">
        <f t="shared" si="214"/>
        <v>0</v>
      </c>
      <c r="O394" s="52">
        <f t="shared" si="215"/>
        <v>30.341558557559306</v>
      </c>
      <c r="P394" s="52"/>
      <c r="Q394" s="52">
        <f t="shared" si="216"/>
        <v>78.764006413475428</v>
      </c>
      <c r="R394" s="52"/>
    </row>
    <row r="395" spans="1:18" x14ac:dyDescent="0.25">
      <c r="A395" s="1"/>
      <c r="B395" s="147" t="s">
        <v>117</v>
      </c>
      <c r="C395" s="148" t="s">
        <v>367</v>
      </c>
      <c r="D395" s="108"/>
      <c r="E395" s="108">
        <v>10388240</v>
      </c>
      <c r="F395" s="108">
        <v>0</v>
      </c>
      <c r="G395" s="108">
        <v>9277290</v>
      </c>
      <c r="H395" s="108">
        <v>0</v>
      </c>
      <c r="I395" s="171">
        <v>8076904.3899999997</v>
      </c>
      <c r="J395" s="171">
        <v>0</v>
      </c>
      <c r="K395" s="108">
        <v>11844600</v>
      </c>
      <c r="L395" s="108">
        <v>0</v>
      </c>
      <c r="M395" s="80">
        <f t="shared" si="214"/>
        <v>1456360</v>
      </c>
      <c r="N395" s="80">
        <f t="shared" si="214"/>
        <v>0</v>
      </c>
      <c r="O395" s="52">
        <f t="shared" si="215"/>
        <v>77.750460039429186</v>
      </c>
      <c r="P395" s="52"/>
      <c r="Q395" s="52">
        <f t="shared" si="216"/>
        <v>114.01931414753605</v>
      </c>
      <c r="R395" s="52"/>
    </row>
    <row r="396" spans="1:18" x14ac:dyDescent="0.25">
      <c r="A396" s="1"/>
      <c r="B396" s="147" t="s">
        <v>118</v>
      </c>
      <c r="C396" s="148" t="s">
        <v>368</v>
      </c>
      <c r="D396" s="108"/>
      <c r="E396" s="108">
        <v>5784717</v>
      </c>
      <c r="F396" s="108">
        <v>2465</v>
      </c>
      <c r="G396" s="108">
        <v>3855290</v>
      </c>
      <c r="H396" s="108">
        <v>0</v>
      </c>
      <c r="I396" s="171">
        <v>1903256.65</v>
      </c>
      <c r="J396" s="171">
        <v>966.7</v>
      </c>
      <c r="K396" s="108">
        <v>5665800</v>
      </c>
      <c r="L396" s="108">
        <v>0</v>
      </c>
      <c r="M396" s="80">
        <f t="shared" si="214"/>
        <v>-118917</v>
      </c>
      <c r="N396" s="80">
        <f t="shared" si="214"/>
        <v>-2465</v>
      </c>
      <c r="O396" s="52">
        <f t="shared" si="215"/>
        <v>32.901465188357527</v>
      </c>
      <c r="P396" s="52"/>
      <c r="Q396" s="52">
        <f t="shared" si="216"/>
        <v>97.944290100967777</v>
      </c>
      <c r="R396" s="52"/>
    </row>
    <row r="397" spans="1:18" x14ac:dyDescent="0.25">
      <c r="A397" s="1"/>
      <c r="B397" s="147" t="s">
        <v>119</v>
      </c>
      <c r="C397" s="148" t="s">
        <v>369</v>
      </c>
      <c r="D397" s="108"/>
      <c r="E397" s="108">
        <v>4837928</v>
      </c>
      <c r="F397" s="108">
        <v>89834</v>
      </c>
      <c r="G397" s="108">
        <v>4237460</v>
      </c>
      <c r="H397" s="108">
        <v>86700</v>
      </c>
      <c r="I397" s="171">
        <v>3178749.71</v>
      </c>
      <c r="J397" s="171">
        <v>43769.440000000002</v>
      </c>
      <c r="K397" s="108">
        <v>7852110</v>
      </c>
      <c r="L397" s="108">
        <v>55700</v>
      </c>
      <c r="M397" s="80">
        <f t="shared" si="214"/>
        <v>3014182</v>
      </c>
      <c r="N397" s="80">
        <f t="shared" si="214"/>
        <v>-34134</v>
      </c>
      <c r="O397" s="52">
        <f t="shared" si="215"/>
        <v>65.704775060728466</v>
      </c>
      <c r="P397" s="52">
        <f t="shared" si="215"/>
        <v>48.722577197942876</v>
      </c>
      <c r="Q397" s="52">
        <f t="shared" si="216"/>
        <v>162.30315953441226</v>
      </c>
      <c r="R397" s="52">
        <f t="shared" si="216"/>
        <v>62.003250439699883</v>
      </c>
    </row>
    <row r="398" spans="1:18" x14ac:dyDescent="0.25">
      <c r="A398" s="1"/>
      <c r="B398" s="147">
        <v>10</v>
      </c>
      <c r="C398" s="148" t="s">
        <v>370</v>
      </c>
      <c r="D398" s="108"/>
      <c r="E398" s="108">
        <v>10146871</v>
      </c>
      <c r="F398" s="108">
        <v>3800</v>
      </c>
      <c r="G398" s="108">
        <v>9273400</v>
      </c>
      <c r="H398" s="108">
        <v>1800</v>
      </c>
      <c r="I398" s="171">
        <v>6838888.3499999996</v>
      </c>
      <c r="J398" s="171">
        <v>2967</v>
      </c>
      <c r="K398" s="108">
        <v>11007828</v>
      </c>
      <c r="L398" s="108">
        <v>1658</v>
      </c>
      <c r="M398" s="80">
        <f t="shared" si="214"/>
        <v>860957</v>
      </c>
      <c r="N398" s="80">
        <f t="shared" si="214"/>
        <v>-2142</v>
      </c>
      <c r="O398" s="52">
        <f t="shared" si="215"/>
        <v>67.398987825902196</v>
      </c>
      <c r="P398" s="52">
        <f t="shared" si="215"/>
        <v>78.078947368421041</v>
      </c>
      <c r="Q398" s="52">
        <f t="shared" si="216"/>
        <v>108.48495068085522</v>
      </c>
      <c r="R398" s="52">
        <f t="shared" si="216"/>
        <v>43.631578947368425</v>
      </c>
    </row>
    <row r="399" spans="1:18" x14ac:dyDescent="0.25">
      <c r="A399" s="1"/>
      <c r="B399" s="147" t="s">
        <v>390</v>
      </c>
      <c r="C399" s="148" t="s">
        <v>391</v>
      </c>
      <c r="D399" s="108"/>
      <c r="E399" s="108">
        <v>3345388</v>
      </c>
      <c r="F399" s="108">
        <v>0</v>
      </c>
      <c r="G399" s="108">
        <v>2734876</v>
      </c>
      <c r="H399" s="108">
        <v>0</v>
      </c>
      <c r="I399" s="171">
        <v>2033187.39</v>
      </c>
      <c r="J399" s="171">
        <v>0</v>
      </c>
      <c r="K399" s="108">
        <v>4220847</v>
      </c>
      <c r="L399" s="108">
        <v>0</v>
      </c>
      <c r="M399" s="80">
        <f t="shared" si="214"/>
        <v>875459</v>
      </c>
      <c r="N399" s="80">
        <f t="shared" si="214"/>
        <v>0</v>
      </c>
      <c r="O399" s="52">
        <f t="shared" si="215"/>
        <v>60.775831981223106</v>
      </c>
      <c r="P399" s="52"/>
      <c r="Q399" s="52">
        <f t="shared" si="216"/>
        <v>126.16913195121164</v>
      </c>
      <c r="R399" s="52"/>
    </row>
    <row r="400" spans="1:18" x14ac:dyDescent="0.25">
      <c r="A400" s="1"/>
      <c r="B400" s="149"/>
      <c r="C400" s="95" t="s">
        <v>392</v>
      </c>
      <c r="D400" s="46"/>
      <c r="E400" s="117">
        <f t="shared" ref="E400" si="217">SUM(E389:E399)</f>
        <v>76414966</v>
      </c>
      <c r="F400" s="117">
        <f t="shared" ref="F400:N400" si="218">SUM(F389:F399)</f>
        <v>104599</v>
      </c>
      <c r="G400" s="117">
        <f t="shared" si="218"/>
        <v>60658024</v>
      </c>
      <c r="H400" s="117">
        <f t="shared" si="218"/>
        <v>97000</v>
      </c>
      <c r="I400" s="172">
        <f t="shared" si="218"/>
        <v>41868883.020000003</v>
      </c>
      <c r="J400" s="172">
        <f t="shared" si="218"/>
        <v>51301.5</v>
      </c>
      <c r="K400" s="117">
        <f t="shared" si="218"/>
        <v>78742821</v>
      </c>
      <c r="L400" s="117">
        <f t="shared" si="218"/>
        <v>67858</v>
      </c>
      <c r="M400" s="117">
        <f t="shared" si="218"/>
        <v>2327855</v>
      </c>
      <c r="N400" s="117">
        <f t="shared" si="218"/>
        <v>-36741</v>
      </c>
      <c r="O400" s="47">
        <f t="shared" si="215"/>
        <v>54.791469801871017</v>
      </c>
      <c r="P400" s="47">
        <f t="shared" si="215"/>
        <v>49.045879979732121</v>
      </c>
      <c r="Q400" s="47">
        <f t="shared" si="216"/>
        <v>103.04633388176865</v>
      </c>
      <c r="R400" s="47">
        <f t="shared" si="216"/>
        <v>64.874425185709228</v>
      </c>
    </row>
    <row r="401" spans="1:18" ht="22.5" customHeight="1" x14ac:dyDescent="0.25">
      <c r="A401" s="1"/>
      <c r="B401" s="150"/>
      <c r="C401" s="185" t="s">
        <v>393</v>
      </c>
      <c r="D401" s="152"/>
      <c r="E401" s="152">
        <v>1022700</v>
      </c>
      <c r="F401" s="152">
        <v>0</v>
      </c>
      <c r="G401" s="152">
        <v>441000</v>
      </c>
      <c r="H401" s="152">
        <v>0</v>
      </c>
      <c r="I401" s="181">
        <v>925851.12</v>
      </c>
      <c r="J401" s="181">
        <v>0</v>
      </c>
      <c r="K401" s="152">
        <v>1100000</v>
      </c>
      <c r="L401" s="152">
        <v>0</v>
      </c>
      <c r="M401" s="80">
        <f>K401-E401</f>
        <v>77300</v>
      </c>
      <c r="N401" s="80">
        <f>L401-F401</f>
        <v>0</v>
      </c>
      <c r="O401" s="52">
        <f t="shared" si="215"/>
        <v>90.530079202112063</v>
      </c>
      <c r="P401" s="52"/>
      <c r="Q401" s="52">
        <f t="shared" si="216"/>
        <v>107.5584237801897</v>
      </c>
      <c r="R401" s="52"/>
    </row>
    <row r="402" spans="1:18" ht="19.5" customHeight="1" x14ac:dyDescent="0.25">
      <c r="B402" s="150"/>
      <c r="C402" s="185" t="s">
        <v>413</v>
      </c>
      <c r="D402" s="153"/>
      <c r="E402" s="152">
        <f t="shared" ref="E402:N402" si="219">E400+E401</f>
        <v>77437666</v>
      </c>
      <c r="F402" s="152">
        <f t="shared" si="219"/>
        <v>104599</v>
      </c>
      <c r="G402" s="152">
        <f t="shared" si="219"/>
        <v>61099024</v>
      </c>
      <c r="H402" s="152">
        <f t="shared" si="219"/>
        <v>97000</v>
      </c>
      <c r="I402" s="181">
        <f t="shared" si="219"/>
        <v>42794734.140000001</v>
      </c>
      <c r="J402" s="181">
        <f t="shared" si="219"/>
        <v>51301.5</v>
      </c>
      <c r="K402" s="152">
        <f t="shared" si="219"/>
        <v>79842821</v>
      </c>
      <c r="L402" s="152">
        <f t="shared" si="219"/>
        <v>67858</v>
      </c>
      <c r="M402" s="152">
        <f t="shared" si="219"/>
        <v>2405155</v>
      </c>
      <c r="N402" s="152">
        <f t="shared" si="219"/>
        <v>-36741</v>
      </c>
      <c r="O402" s="47">
        <f t="shared" si="215"/>
        <v>55.26346072982107</v>
      </c>
      <c r="P402" s="47">
        <f t="shared" si="215"/>
        <v>49.045879979732121</v>
      </c>
      <c r="Q402" s="47">
        <f t="shared" si="216"/>
        <v>103.10592393112674</v>
      </c>
      <c r="R402" s="47">
        <f t="shared" si="216"/>
        <v>64.874425185709228</v>
      </c>
    </row>
    <row r="403" spans="1:18" x14ac:dyDescent="0.25">
      <c r="B403" s="146"/>
      <c r="C403" s="38"/>
      <c r="D403" s="154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</row>
    <row r="404" spans="1:18" x14ac:dyDescent="0.25">
      <c r="B404" s="155" t="s">
        <v>394</v>
      </c>
      <c r="C404" s="156"/>
      <c r="D404" s="154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</row>
    <row r="405" spans="1:18" x14ac:dyDescent="0.25">
      <c r="B405" s="203" t="s">
        <v>400</v>
      </c>
      <c r="C405" s="203"/>
      <c r="D405" s="154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</row>
    <row r="406" spans="1:18" x14ac:dyDescent="0.25">
      <c r="B406" s="146"/>
      <c r="C406" s="38"/>
      <c r="D406" s="154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</row>
    <row r="407" spans="1:18" x14ac:dyDescent="0.25">
      <c r="B407" s="150" t="s">
        <v>395</v>
      </c>
      <c r="C407" s="157" t="s">
        <v>397</v>
      </c>
      <c r="D407" s="158"/>
      <c r="E407" s="158">
        <v>0</v>
      </c>
      <c r="F407" s="158">
        <v>0</v>
      </c>
      <c r="G407" s="158">
        <v>0</v>
      </c>
      <c r="H407" s="158">
        <v>0</v>
      </c>
      <c r="I407" s="182">
        <v>0</v>
      </c>
      <c r="J407" s="182">
        <v>0</v>
      </c>
      <c r="K407" s="158">
        <v>0</v>
      </c>
      <c r="L407" s="158">
        <v>0</v>
      </c>
      <c r="M407" s="80">
        <f t="shared" ref="M407:N410" si="220">K407-E407</f>
        <v>0</v>
      </c>
      <c r="N407" s="80">
        <f t="shared" si="220"/>
        <v>0</v>
      </c>
      <c r="O407" s="52"/>
      <c r="P407" s="52"/>
      <c r="Q407" s="52"/>
      <c r="R407" s="52"/>
    </row>
    <row r="408" spans="1:18" x14ac:dyDescent="0.25">
      <c r="B408" s="150" t="s">
        <v>395</v>
      </c>
      <c r="C408" s="157" t="s">
        <v>398</v>
      </c>
      <c r="D408" s="158"/>
      <c r="E408" s="158">
        <v>62000</v>
      </c>
      <c r="F408" s="158">
        <v>0</v>
      </c>
      <c r="G408" s="158">
        <v>199270</v>
      </c>
      <c r="H408" s="158">
        <v>0</v>
      </c>
      <c r="I408" s="182">
        <v>47123.45</v>
      </c>
      <c r="J408" s="182">
        <v>0</v>
      </c>
      <c r="K408" s="158">
        <v>2383834</v>
      </c>
      <c r="L408" s="158">
        <v>0</v>
      </c>
      <c r="M408" s="80">
        <f t="shared" si="220"/>
        <v>2321834</v>
      </c>
      <c r="N408" s="80">
        <f t="shared" si="220"/>
        <v>0</v>
      </c>
      <c r="O408" s="52">
        <f t="shared" ref="O408:O411" si="221">I408/E408*100</f>
        <v>76.005564516129027</v>
      </c>
      <c r="P408" s="52"/>
      <c r="Q408" s="52">
        <f t="shared" ref="Q408:Q411" si="222">K408/E408*100</f>
        <v>3844.8935483870969</v>
      </c>
      <c r="R408" s="52"/>
    </row>
    <row r="409" spans="1:18" x14ac:dyDescent="0.25">
      <c r="B409" s="150" t="s">
        <v>395</v>
      </c>
      <c r="C409" s="157" t="s">
        <v>399</v>
      </c>
      <c r="D409" s="158"/>
      <c r="E409" s="158">
        <v>3033388</v>
      </c>
      <c r="F409" s="158">
        <v>0</v>
      </c>
      <c r="G409" s="158">
        <v>2335606</v>
      </c>
      <c r="H409" s="158">
        <v>0</v>
      </c>
      <c r="I409" s="182">
        <v>1814538.94</v>
      </c>
      <c r="J409" s="182">
        <v>0</v>
      </c>
      <c r="K409" s="158">
        <v>1437013</v>
      </c>
      <c r="L409" s="158">
        <v>0</v>
      </c>
      <c r="M409" s="80">
        <f t="shared" si="220"/>
        <v>-1596375</v>
      </c>
      <c r="N409" s="80">
        <f t="shared" si="220"/>
        <v>0</v>
      </c>
      <c r="O409" s="52">
        <f t="shared" si="221"/>
        <v>59.818887000278231</v>
      </c>
      <c r="P409" s="52"/>
      <c r="Q409" s="52">
        <f t="shared" si="222"/>
        <v>47.373201186264339</v>
      </c>
      <c r="R409" s="52"/>
    </row>
    <row r="410" spans="1:18" ht="21.75" customHeight="1" x14ac:dyDescent="0.25">
      <c r="B410" s="150" t="s">
        <v>395</v>
      </c>
      <c r="C410" s="190" t="s">
        <v>414</v>
      </c>
      <c r="D410" s="153"/>
      <c r="E410" s="158">
        <v>250000</v>
      </c>
      <c r="F410" s="158">
        <v>0</v>
      </c>
      <c r="G410" s="158">
        <v>200000</v>
      </c>
      <c r="H410" s="158">
        <v>0</v>
      </c>
      <c r="I410" s="182">
        <v>171525</v>
      </c>
      <c r="J410" s="182">
        <v>0</v>
      </c>
      <c r="K410" s="158">
        <v>400000</v>
      </c>
      <c r="L410" s="158">
        <v>0</v>
      </c>
      <c r="M410" s="80">
        <f t="shared" si="220"/>
        <v>150000</v>
      </c>
      <c r="N410" s="80">
        <f t="shared" si="220"/>
        <v>0</v>
      </c>
      <c r="O410" s="52">
        <f t="shared" si="221"/>
        <v>68.61</v>
      </c>
      <c r="P410" s="52"/>
      <c r="Q410" s="52">
        <f t="shared" si="222"/>
        <v>160</v>
      </c>
      <c r="R410" s="52"/>
    </row>
    <row r="411" spans="1:18" x14ac:dyDescent="0.25">
      <c r="B411" s="150"/>
      <c r="C411" s="151" t="s">
        <v>396</v>
      </c>
      <c r="D411" s="153"/>
      <c r="E411" s="159">
        <f t="shared" ref="E411:F411" si="223">SUM(E407:E410)</f>
        <v>3345388</v>
      </c>
      <c r="F411" s="159">
        <f t="shared" si="223"/>
        <v>0</v>
      </c>
      <c r="G411" s="159">
        <f t="shared" ref="G411:N411" si="224">SUM(G407:G410)</f>
        <v>2734876</v>
      </c>
      <c r="H411" s="159">
        <f t="shared" si="224"/>
        <v>0</v>
      </c>
      <c r="I411" s="183">
        <f t="shared" si="224"/>
        <v>2033187.39</v>
      </c>
      <c r="J411" s="183">
        <f t="shared" si="224"/>
        <v>0</v>
      </c>
      <c r="K411" s="159">
        <f t="shared" si="224"/>
        <v>4220847</v>
      </c>
      <c r="L411" s="159">
        <f t="shared" si="224"/>
        <v>0</v>
      </c>
      <c r="M411" s="159">
        <f t="shared" si="224"/>
        <v>875459</v>
      </c>
      <c r="N411" s="159">
        <f t="shared" si="224"/>
        <v>0</v>
      </c>
      <c r="O411" s="47">
        <f t="shared" si="221"/>
        <v>60.775831981223106</v>
      </c>
      <c r="P411" s="47"/>
      <c r="Q411" s="47">
        <f t="shared" si="222"/>
        <v>126.16913195121164</v>
      </c>
      <c r="R411" s="47"/>
    </row>
  </sheetData>
  <mergeCells count="15">
    <mergeCell ref="B362:D362"/>
    <mergeCell ref="B385:N385"/>
    <mergeCell ref="B405:C405"/>
    <mergeCell ref="B132:C132"/>
    <mergeCell ref="B192:C192"/>
    <mergeCell ref="B220:R221"/>
    <mergeCell ref="B224:C224"/>
    <mergeCell ref="B281:C281"/>
    <mergeCell ref="B317:R317"/>
    <mergeCell ref="C6:Q6"/>
    <mergeCell ref="C15:Q15"/>
    <mergeCell ref="C16:Q16"/>
    <mergeCell ref="B37:R37"/>
    <mergeCell ref="B38:R38"/>
    <mergeCell ref="B128:R128"/>
  </mergeCells>
  <pageMargins left="0.43307086614173229" right="0.35433070866141736" top="0.74803149606299213" bottom="0.74803149606299213" header="0.31496062992125984" footer="0.31496062992125984"/>
  <pageSetup paperSize="9" scale="90" orientation="landscape" r:id="rId1"/>
  <headerFooter differentFirst="1">
    <oddFooter>&amp;CPage &amp;P</oddFooter>
    <firstFooter>&amp;CPage &amp;P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S411"/>
  <sheetViews>
    <sheetView topLeftCell="A217" zoomScaleNormal="100" workbookViewId="0">
      <selection activeCell="Y332" sqref="Y332"/>
    </sheetView>
  </sheetViews>
  <sheetFormatPr defaultRowHeight="17.25" x14ac:dyDescent="0.25"/>
  <cols>
    <col min="1" max="1" width="0.85546875" style="2" customWidth="1"/>
    <col min="2" max="2" width="11.28515625" style="24" customWidth="1"/>
    <col min="3" max="3" width="54" style="2" customWidth="1"/>
    <col min="4" max="4" width="24.85546875" style="25" hidden="1" customWidth="1"/>
    <col min="5" max="5" width="11.42578125" style="2" customWidth="1"/>
    <col min="6" max="6" width="10.85546875" style="2" customWidth="1"/>
    <col min="7" max="7" width="11.7109375" style="2" hidden="1" customWidth="1"/>
    <col min="8" max="8" width="10.85546875" style="2" hidden="1" customWidth="1"/>
    <col min="9" max="9" width="13.7109375" style="2" hidden="1" customWidth="1"/>
    <col min="10" max="10" width="12.7109375" style="2" hidden="1" customWidth="1"/>
    <col min="11" max="11" width="11.140625" style="2" customWidth="1"/>
    <col min="12" max="12" width="10.5703125" style="2" customWidth="1"/>
    <col min="13" max="13" width="11.7109375" style="2" customWidth="1"/>
    <col min="14" max="14" width="11.85546875" style="2" customWidth="1"/>
    <col min="15" max="15" width="8.85546875" style="2" hidden="1" customWidth="1"/>
    <col min="16" max="16" width="9.140625" style="2" hidden="1" customWidth="1"/>
    <col min="17" max="18" width="9.140625" style="2" customWidth="1"/>
    <col min="19" max="24" width="9.140625" style="2"/>
    <col min="25" max="25" width="12.85546875" style="2" bestFit="1" customWidth="1"/>
    <col min="26" max="239" width="9.140625" style="2"/>
    <col min="240" max="240" width="9.140625" style="2" bestFit="1" customWidth="1"/>
    <col min="241" max="241" width="101.85546875" style="2" customWidth="1"/>
    <col min="242" max="242" width="16.5703125" style="2" bestFit="1" customWidth="1"/>
    <col min="243" max="243" width="9.140625" style="2" customWidth="1"/>
    <col min="244" max="495" width="9.140625" style="2"/>
    <col min="496" max="496" width="9.140625" style="2" bestFit="1" customWidth="1"/>
    <col min="497" max="497" width="101.85546875" style="2" customWidth="1"/>
    <col min="498" max="498" width="16.5703125" style="2" bestFit="1" customWidth="1"/>
    <col min="499" max="499" width="9.140625" style="2" customWidth="1"/>
    <col min="500" max="751" width="9.140625" style="2"/>
    <col min="752" max="752" width="9.140625" style="2" bestFit="1" customWidth="1"/>
    <col min="753" max="753" width="101.85546875" style="2" customWidth="1"/>
    <col min="754" max="754" width="16.5703125" style="2" bestFit="1" customWidth="1"/>
    <col min="755" max="755" width="9.140625" style="2" customWidth="1"/>
    <col min="756" max="1007" width="9.140625" style="2"/>
    <col min="1008" max="1008" width="9.140625" style="2" bestFit="1" customWidth="1"/>
    <col min="1009" max="1009" width="101.85546875" style="2" customWidth="1"/>
    <col min="1010" max="1010" width="16.5703125" style="2" bestFit="1" customWidth="1"/>
    <col min="1011" max="1011" width="9.140625" style="2" customWidth="1"/>
    <col min="1012" max="1263" width="9.140625" style="2"/>
    <col min="1264" max="1264" width="9.140625" style="2" bestFit="1" customWidth="1"/>
    <col min="1265" max="1265" width="101.85546875" style="2" customWidth="1"/>
    <col min="1266" max="1266" width="16.5703125" style="2" bestFit="1" customWidth="1"/>
    <col min="1267" max="1267" width="9.140625" style="2" customWidth="1"/>
    <col min="1268" max="1519" width="9.140625" style="2"/>
    <col min="1520" max="1520" width="9.140625" style="2" bestFit="1" customWidth="1"/>
    <col min="1521" max="1521" width="101.85546875" style="2" customWidth="1"/>
    <col min="1522" max="1522" width="16.5703125" style="2" bestFit="1" customWidth="1"/>
    <col min="1523" max="1523" width="9.140625" style="2" customWidth="1"/>
    <col min="1524" max="1775" width="9.140625" style="2"/>
    <col min="1776" max="1776" width="9.140625" style="2" bestFit="1" customWidth="1"/>
    <col min="1777" max="1777" width="101.85546875" style="2" customWidth="1"/>
    <col min="1778" max="1778" width="16.5703125" style="2" bestFit="1" customWidth="1"/>
    <col min="1779" max="1779" width="9.140625" style="2" customWidth="1"/>
    <col min="1780" max="2031" width="9.140625" style="2"/>
    <col min="2032" max="2032" width="9.140625" style="2" bestFit="1" customWidth="1"/>
    <col min="2033" max="2033" width="101.85546875" style="2" customWidth="1"/>
    <col min="2034" max="2034" width="16.5703125" style="2" bestFit="1" customWidth="1"/>
    <col min="2035" max="2035" width="9.140625" style="2" customWidth="1"/>
    <col min="2036" max="2287" width="9.140625" style="2"/>
    <col min="2288" max="2288" width="9.140625" style="2" bestFit="1" customWidth="1"/>
    <col min="2289" max="2289" width="101.85546875" style="2" customWidth="1"/>
    <col min="2290" max="2290" width="16.5703125" style="2" bestFit="1" customWidth="1"/>
    <col min="2291" max="2291" width="9.140625" style="2" customWidth="1"/>
    <col min="2292" max="2543" width="9.140625" style="2"/>
    <col min="2544" max="2544" width="9.140625" style="2" bestFit="1" customWidth="1"/>
    <col min="2545" max="2545" width="101.85546875" style="2" customWidth="1"/>
    <col min="2546" max="2546" width="16.5703125" style="2" bestFit="1" customWidth="1"/>
    <col min="2547" max="2547" width="9.140625" style="2" customWidth="1"/>
    <col min="2548" max="2799" width="9.140625" style="2"/>
    <col min="2800" max="2800" width="9.140625" style="2" bestFit="1" customWidth="1"/>
    <col min="2801" max="2801" width="101.85546875" style="2" customWidth="1"/>
    <col min="2802" max="2802" width="16.5703125" style="2" bestFit="1" customWidth="1"/>
    <col min="2803" max="2803" width="9.140625" style="2" customWidth="1"/>
    <col min="2804" max="3055" width="9.140625" style="2"/>
    <col min="3056" max="3056" width="9.140625" style="2" bestFit="1" customWidth="1"/>
    <col min="3057" max="3057" width="101.85546875" style="2" customWidth="1"/>
    <col min="3058" max="3058" width="16.5703125" style="2" bestFit="1" customWidth="1"/>
    <col min="3059" max="3059" width="9.140625" style="2" customWidth="1"/>
    <col min="3060" max="3311" width="9.140625" style="2"/>
    <col min="3312" max="3312" width="9.140625" style="2" bestFit="1" customWidth="1"/>
    <col min="3313" max="3313" width="101.85546875" style="2" customWidth="1"/>
    <col min="3314" max="3314" width="16.5703125" style="2" bestFit="1" customWidth="1"/>
    <col min="3315" max="3315" width="9.140625" style="2" customWidth="1"/>
    <col min="3316" max="3567" width="9.140625" style="2"/>
    <col min="3568" max="3568" width="9.140625" style="2" bestFit="1" customWidth="1"/>
    <col min="3569" max="3569" width="101.85546875" style="2" customWidth="1"/>
    <col min="3570" max="3570" width="16.5703125" style="2" bestFit="1" customWidth="1"/>
    <col min="3571" max="3571" width="9.140625" style="2" customWidth="1"/>
    <col min="3572" max="3823" width="9.140625" style="2"/>
    <col min="3824" max="3824" width="9.140625" style="2" bestFit="1" customWidth="1"/>
    <col min="3825" max="3825" width="101.85546875" style="2" customWidth="1"/>
    <col min="3826" max="3826" width="16.5703125" style="2" bestFit="1" customWidth="1"/>
    <col min="3827" max="3827" width="9.140625" style="2" customWidth="1"/>
    <col min="3828" max="4079" width="9.140625" style="2"/>
    <col min="4080" max="4080" width="9.140625" style="2" bestFit="1" customWidth="1"/>
    <col min="4081" max="4081" width="101.85546875" style="2" customWidth="1"/>
    <col min="4082" max="4082" width="16.5703125" style="2" bestFit="1" customWidth="1"/>
    <col min="4083" max="4083" width="9.140625" style="2" customWidth="1"/>
    <col min="4084" max="4335" width="9.140625" style="2"/>
    <col min="4336" max="4336" width="9.140625" style="2" bestFit="1" customWidth="1"/>
    <col min="4337" max="4337" width="101.85546875" style="2" customWidth="1"/>
    <col min="4338" max="4338" width="16.5703125" style="2" bestFit="1" customWidth="1"/>
    <col min="4339" max="4339" width="9.140625" style="2" customWidth="1"/>
    <col min="4340" max="4591" width="9.140625" style="2"/>
    <col min="4592" max="4592" width="9.140625" style="2" bestFit="1" customWidth="1"/>
    <col min="4593" max="4593" width="101.85546875" style="2" customWidth="1"/>
    <col min="4594" max="4594" width="16.5703125" style="2" bestFit="1" customWidth="1"/>
    <col min="4595" max="4595" width="9.140625" style="2" customWidth="1"/>
    <col min="4596" max="4847" width="9.140625" style="2"/>
    <col min="4848" max="4848" width="9.140625" style="2" bestFit="1" customWidth="1"/>
    <col min="4849" max="4849" width="101.85546875" style="2" customWidth="1"/>
    <col min="4850" max="4850" width="16.5703125" style="2" bestFit="1" customWidth="1"/>
    <col min="4851" max="4851" width="9.140625" style="2" customWidth="1"/>
    <col min="4852" max="5103" width="9.140625" style="2"/>
    <col min="5104" max="5104" width="9.140625" style="2" bestFit="1" customWidth="1"/>
    <col min="5105" max="5105" width="101.85546875" style="2" customWidth="1"/>
    <col min="5106" max="5106" width="16.5703125" style="2" bestFit="1" customWidth="1"/>
    <col min="5107" max="5107" width="9.140625" style="2" customWidth="1"/>
    <col min="5108" max="5359" width="9.140625" style="2"/>
    <col min="5360" max="5360" width="9.140625" style="2" bestFit="1" customWidth="1"/>
    <col min="5361" max="5361" width="101.85546875" style="2" customWidth="1"/>
    <col min="5362" max="5362" width="16.5703125" style="2" bestFit="1" customWidth="1"/>
    <col min="5363" max="5363" width="9.140625" style="2" customWidth="1"/>
    <col min="5364" max="5615" width="9.140625" style="2"/>
    <col min="5616" max="5616" width="9.140625" style="2" bestFit="1" customWidth="1"/>
    <col min="5617" max="5617" width="101.85546875" style="2" customWidth="1"/>
    <col min="5618" max="5618" width="16.5703125" style="2" bestFit="1" customWidth="1"/>
    <col min="5619" max="5619" width="9.140625" style="2" customWidth="1"/>
    <col min="5620" max="5871" width="9.140625" style="2"/>
    <col min="5872" max="5872" width="9.140625" style="2" bestFit="1" customWidth="1"/>
    <col min="5873" max="5873" width="101.85546875" style="2" customWidth="1"/>
    <col min="5874" max="5874" width="16.5703125" style="2" bestFit="1" customWidth="1"/>
    <col min="5875" max="5875" width="9.140625" style="2" customWidth="1"/>
    <col min="5876" max="6127" width="9.140625" style="2"/>
    <col min="6128" max="6128" width="9.140625" style="2" bestFit="1" customWidth="1"/>
    <col min="6129" max="6129" width="101.85546875" style="2" customWidth="1"/>
    <col min="6130" max="6130" width="16.5703125" style="2" bestFit="1" customWidth="1"/>
    <col min="6131" max="6131" width="9.140625" style="2" customWidth="1"/>
    <col min="6132" max="6383" width="9.140625" style="2"/>
    <col min="6384" max="6384" width="9.140625" style="2" bestFit="1" customWidth="1"/>
    <col min="6385" max="6385" width="101.85546875" style="2" customWidth="1"/>
    <col min="6386" max="6386" width="16.5703125" style="2" bestFit="1" customWidth="1"/>
    <col min="6387" max="6387" width="9.140625" style="2" customWidth="1"/>
    <col min="6388" max="6639" width="9.140625" style="2"/>
    <col min="6640" max="6640" width="9.140625" style="2" bestFit="1" customWidth="1"/>
    <col min="6641" max="6641" width="101.85546875" style="2" customWidth="1"/>
    <col min="6642" max="6642" width="16.5703125" style="2" bestFit="1" customWidth="1"/>
    <col min="6643" max="6643" width="9.140625" style="2" customWidth="1"/>
    <col min="6644" max="6895" width="9.140625" style="2"/>
    <col min="6896" max="6896" width="9.140625" style="2" bestFit="1" customWidth="1"/>
    <col min="6897" max="6897" width="101.85546875" style="2" customWidth="1"/>
    <col min="6898" max="6898" width="16.5703125" style="2" bestFit="1" customWidth="1"/>
    <col min="6899" max="6899" width="9.140625" style="2" customWidth="1"/>
    <col min="6900" max="7151" width="9.140625" style="2"/>
    <col min="7152" max="7152" width="9.140625" style="2" bestFit="1" customWidth="1"/>
    <col min="7153" max="7153" width="101.85546875" style="2" customWidth="1"/>
    <col min="7154" max="7154" width="16.5703125" style="2" bestFit="1" customWidth="1"/>
    <col min="7155" max="7155" width="9.140625" style="2" customWidth="1"/>
    <col min="7156" max="7407" width="9.140625" style="2"/>
    <col min="7408" max="7408" width="9.140625" style="2" bestFit="1" customWidth="1"/>
    <col min="7409" max="7409" width="101.85546875" style="2" customWidth="1"/>
    <col min="7410" max="7410" width="16.5703125" style="2" bestFit="1" customWidth="1"/>
    <col min="7411" max="7411" width="9.140625" style="2" customWidth="1"/>
    <col min="7412" max="7663" width="9.140625" style="2"/>
    <col min="7664" max="7664" width="9.140625" style="2" bestFit="1" customWidth="1"/>
    <col min="7665" max="7665" width="101.85546875" style="2" customWidth="1"/>
    <col min="7666" max="7666" width="16.5703125" style="2" bestFit="1" customWidth="1"/>
    <col min="7667" max="7667" width="9.140625" style="2" customWidth="1"/>
    <col min="7668" max="7919" width="9.140625" style="2"/>
    <col min="7920" max="7920" width="9.140625" style="2" bestFit="1" customWidth="1"/>
    <col min="7921" max="7921" width="101.85546875" style="2" customWidth="1"/>
    <col min="7922" max="7922" width="16.5703125" style="2" bestFit="1" customWidth="1"/>
    <col min="7923" max="7923" width="9.140625" style="2" customWidth="1"/>
    <col min="7924" max="8175" width="9.140625" style="2"/>
    <col min="8176" max="8176" width="9.140625" style="2" bestFit="1" customWidth="1"/>
    <col min="8177" max="8177" width="101.85546875" style="2" customWidth="1"/>
    <col min="8178" max="8178" width="16.5703125" style="2" bestFit="1" customWidth="1"/>
    <col min="8179" max="8179" width="9.140625" style="2" customWidth="1"/>
    <col min="8180" max="8431" width="9.140625" style="2"/>
    <col min="8432" max="8432" width="9.140625" style="2" bestFit="1" customWidth="1"/>
    <col min="8433" max="8433" width="101.85546875" style="2" customWidth="1"/>
    <col min="8434" max="8434" width="16.5703125" style="2" bestFit="1" customWidth="1"/>
    <col min="8435" max="8435" width="9.140625" style="2" customWidth="1"/>
    <col min="8436" max="8687" width="9.140625" style="2"/>
    <col min="8688" max="8688" width="9.140625" style="2" bestFit="1" customWidth="1"/>
    <col min="8689" max="8689" width="101.85546875" style="2" customWidth="1"/>
    <col min="8690" max="8690" width="16.5703125" style="2" bestFit="1" customWidth="1"/>
    <col min="8691" max="8691" width="9.140625" style="2" customWidth="1"/>
    <col min="8692" max="8943" width="9.140625" style="2"/>
    <col min="8944" max="8944" width="9.140625" style="2" bestFit="1" customWidth="1"/>
    <col min="8945" max="8945" width="101.85546875" style="2" customWidth="1"/>
    <col min="8946" max="8946" width="16.5703125" style="2" bestFit="1" customWidth="1"/>
    <col min="8947" max="8947" width="9.140625" style="2" customWidth="1"/>
    <col min="8948" max="9199" width="9.140625" style="2"/>
    <col min="9200" max="9200" width="9.140625" style="2" bestFit="1" customWidth="1"/>
    <col min="9201" max="9201" width="101.85546875" style="2" customWidth="1"/>
    <col min="9202" max="9202" width="16.5703125" style="2" bestFit="1" customWidth="1"/>
    <col min="9203" max="9203" width="9.140625" style="2" customWidth="1"/>
    <col min="9204" max="9455" width="9.140625" style="2"/>
    <col min="9456" max="9456" width="9.140625" style="2" bestFit="1" customWidth="1"/>
    <col min="9457" max="9457" width="101.85546875" style="2" customWidth="1"/>
    <col min="9458" max="9458" width="16.5703125" style="2" bestFit="1" customWidth="1"/>
    <col min="9459" max="9459" width="9.140625" style="2" customWidth="1"/>
    <col min="9460" max="9711" width="9.140625" style="2"/>
    <col min="9712" max="9712" width="9.140625" style="2" bestFit="1" customWidth="1"/>
    <col min="9713" max="9713" width="101.85546875" style="2" customWidth="1"/>
    <col min="9714" max="9714" width="16.5703125" style="2" bestFit="1" customWidth="1"/>
    <col min="9715" max="9715" width="9.140625" style="2" customWidth="1"/>
    <col min="9716" max="9967" width="9.140625" style="2"/>
    <col min="9968" max="9968" width="9.140625" style="2" bestFit="1" customWidth="1"/>
    <col min="9969" max="9969" width="101.85546875" style="2" customWidth="1"/>
    <col min="9970" max="9970" width="16.5703125" style="2" bestFit="1" customWidth="1"/>
    <col min="9971" max="9971" width="9.140625" style="2" customWidth="1"/>
    <col min="9972" max="10223" width="9.140625" style="2"/>
    <col min="10224" max="10224" width="9.140625" style="2" bestFit="1" customWidth="1"/>
    <col min="10225" max="10225" width="101.85546875" style="2" customWidth="1"/>
    <col min="10226" max="10226" width="16.5703125" style="2" bestFit="1" customWidth="1"/>
    <col min="10227" max="10227" width="9.140625" style="2" customWidth="1"/>
    <col min="10228" max="10479" width="9.140625" style="2"/>
    <col min="10480" max="10480" width="9.140625" style="2" bestFit="1" customWidth="1"/>
    <col min="10481" max="10481" width="101.85546875" style="2" customWidth="1"/>
    <col min="10482" max="10482" width="16.5703125" style="2" bestFit="1" customWidth="1"/>
    <col min="10483" max="10483" width="9.140625" style="2" customWidth="1"/>
    <col min="10484" max="10735" width="9.140625" style="2"/>
    <col min="10736" max="10736" width="9.140625" style="2" bestFit="1" customWidth="1"/>
    <col min="10737" max="10737" width="101.85546875" style="2" customWidth="1"/>
    <col min="10738" max="10738" width="16.5703125" style="2" bestFit="1" customWidth="1"/>
    <col min="10739" max="10739" width="9.140625" style="2" customWidth="1"/>
    <col min="10740" max="10991" width="9.140625" style="2"/>
    <col min="10992" max="10992" width="9.140625" style="2" bestFit="1" customWidth="1"/>
    <col min="10993" max="10993" width="101.85546875" style="2" customWidth="1"/>
    <col min="10994" max="10994" width="16.5703125" style="2" bestFit="1" customWidth="1"/>
    <col min="10995" max="10995" width="9.140625" style="2" customWidth="1"/>
    <col min="10996" max="11247" width="9.140625" style="2"/>
    <col min="11248" max="11248" width="9.140625" style="2" bestFit="1" customWidth="1"/>
    <col min="11249" max="11249" width="101.85546875" style="2" customWidth="1"/>
    <col min="11250" max="11250" width="16.5703125" style="2" bestFit="1" customWidth="1"/>
    <col min="11251" max="11251" width="9.140625" style="2" customWidth="1"/>
    <col min="11252" max="11503" width="9.140625" style="2"/>
    <col min="11504" max="11504" width="9.140625" style="2" bestFit="1" customWidth="1"/>
    <col min="11505" max="11505" width="101.85546875" style="2" customWidth="1"/>
    <col min="11506" max="11506" width="16.5703125" style="2" bestFit="1" customWidth="1"/>
    <col min="11507" max="11507" width="9.140625" style="2" customWidth="1"/>
    <col min="11508" max="11759" width="9.140625" style="2"/>
    <col min="11760" max="11760" width="9.140625" style="2" bestFit="1" customWidth="1"/>
    <col min="11761" max="11761" width="101.85546875" style="2" customWidth="1"/>
    <col min="11762" max="11762" width="16.5703125" style="2" bestFit="1" customWidth="1"/>
    <col min="11763" max="11763" width="9.140625" style="2" customWidth="1"/>
    <col min="11764" max="12015" width="9.140625" style="2"/>
    <col min="12016" max="12016" width="9.140625" style="2" bestFit="1" customWidth="1"/>
    <col min="12017" max="12017" width="101.85546875" style="2" customWidth="1"/>
    <col min="12018" max="12018" width="16.5703125" style="2" bestFit="1" customWidth="1"/>
    <col min="12019" max="12019" width="9.140625" style="2" customWidth="1"/>
    <col min="12020" max="12271" width="9.140625" style="2"/>
    <col min="12272" max="12272" width="9.140625" style="2" bestFit="1" customWidth="1"/>
    <col min="12273" max="12273" width="101.85546875" style="2" customWidth="1"/>
    <col min="12274" max="12274" width="16.5703125" style="2" bestFit="1" customWidth="1"/>
    <col min="12275" max="12275" width="9.140625" style="2" customWidth="1"/>
    <col min="12276" max="12527" width="9.140625" style="2"/>
    <col min="12528" max="12528" width="9.140625" style="2" bestFit="1" customWidth="1"/>
    <col min="12529" max="12529" width="101.85546875" style="2" customWidth="1"/>
    <col min="12530" max="12530" width="16.5703125" style="2" bestFit="1" customWidth="1"/>
    <col min="12531" max="12531" width="9.140625" style="2" customWidth="1"/>
    <col min="12532" max="12783" width="9.140625" style="2"/>
    <col min="12784" max="12784" width="9.140625" style="2" bestFit="1" customWidth="1"/>
    <col min="12785" max="12785" width="101.85546875" style="2" customWidth="1"/>
    <col min="12786" max="12786" width="16.5703125" style="2" bestFit="1" customWidth="1"/>
    <col min="12787" max="12787" width="9.140625" style="2" customWidth="1"/>
    <col min="12788" max="13039" width="9.140625" style="2"/>
    <col min="13040" max="13040" width="9.140625" style="2" bestFit="1" customWidth="1"/>
    <col min="13041" max="13041" width="101.85546875" style="2" customWidth="1"/>
    <col min="13042" max="13042" width="16.5703125" style="2" bestFit="1" customWidth="1"/>
    <col min="13043" max="13043" width="9.140625" style="2" customWidth="1"/>
    <col min="13044" max="13295" width="9.140625" style="2"/>
    <col min="13296" max="13296" width="9.140625" style="2" bestFit="1" customWidth="1"/>
    <col min="13297" max="13297" width="101.85546875" style="2" customWidth="1"/>
    <col min="13298" max="13298" width="16.5703125" style="2" bestFit="1" customWidth="1"/>
    <col min="13299" max="13299" width="9.140625" style="2" customWidth="1"/>
    <col min="13300" max="13551" width="9.140625" style="2"/>
    <col min="13552" max="13552" width="9.140625" style="2" bestFit="1" customWidth="1"/>
    <col min="13553" max="13553" width="101.85546875" style="2" customWidth="1"/>
    <col min="13554" max="13554" width="16.5703125" style="2" bestFit="1" customWidth="1"/>
    <col min="13555" max="13555" width="9.140625" style="2" customWidth="1"/>
    <col min="13556" max="13807" width="9.140625" style="2"/>
    <col min="13808" max="13808" width="9.140625" style="2" bestFit="1" customWidth="1"/>
    <col min="13809" max="13809" width="101.85546875" style="2" customWidth="1"/>
    <col min="13810" max="13810" width="16.5703125" style="2" bestFit="1" customWidth="1"/>
    <col min="13811" max="13811" width="9.140625" style="2" customWidth="1"/>
    <col min="13812" max="14063" width="9.140625" style="2"/>
    <col min="14064" max="14064" width="9.140625" style="2" bestFit="1" customWidth="1"/>
    <col min="14065" max="14065" width="101.85546875" style="2" customWidth="1"/>
    <col min="14066" max="14066" width="16.5703125" style="2" bestFit="1" customWidth="1"/>
    <col min="14067" max="14067" width="9.140625" style="2" customWidth="1"/>
    <col min="14068" max="14319" width="9.140625" style="2"/>
    <col min="14320" max="14320" width="9.140625" style="2" bestFit="1" customWidth="1"/>
    <col min="14321" max="14321" width="101.85546875" style="2" customWidth="1"/>
    <col min="14322" max="14322" width="16.5703125" style="2" bestFit="1" customWidth="1"/>
    <col min="14323" max="14323" width="9.140625" style="2" customWidth="1"/>
    <col min="14324" max="14575" width="9.140625" style="2"/>
    <col min="14576" max="14576" width="9.140625" style="2" bestFit="1" customWidth="1"/>
    <col min="14577" max="14577" width="101.85546875" style="2" customWidth="1"/>
    <col min="14578" max="14578" width="16.5703125" style="2" bestFit="1" customWidth="1"/>
    <col min="14579" max="14579" width="9.140625" style="2" customWidth="1"/>
    <col min="14580" max="14831" width="9.140625" style="2"/>
    <col min="14832" max="14832" width="9.140625" style="2" bestFit="1" customWidth="1"/>
    <col min="14833" max="14833" width="101.85546875" style="2" customWidth="1"/>
    <col min="14834" max="14834" width="16.5703125" style="2" bestFit="1" customWidth="1"/>
    <col min="14835" max="14835" width="9.140625" style="2" customWidth="1"/>
    <col min="14836" max="15087" width="9.140625" style="2"/>
    <col min="15088" max="15088" width="9.140625" style="2" bestFit="1" customWidth="1"/>
    <col min="15089" max="15089" width="101.85546875" style="2" customWidth="1"/>
    <col min="15090" max="15090" width="16.5703125" style="2" bestFit="1" customWidth="1"/>
    <col min="15091" max="15091" width="9.140625" style="2" customWidth="1"/>
    <col min="15092" max="15343" width="9.140625" style="2"/>
    <col min="15344" max="15344" width="9.140625" style="2" bestFit="1" customWidth="1"/>
    <col min="15345" max="15345" width="101.85546875" style="2" customWidth="1"/>
    <col min="15346" max="15346" width="16.5703125" style="2" bestFit="1" customWidth="1"/>
    <col min="15347" max="15347" width="9.140625" style="2" customWidth="1"/>
    <col min="15348" max="15599" width="9.140625" style="2"/>
    <col min="15600" max="15600" width="9.140625" style="2" bestFit="1" customWidth="1"/>
    <col min="15601" max="15601" width="101.85546875" style="2" customWidth="1"/>
    <col min="15602" max="15602" width="16.5703125" style="2" bestFit="1" customWidth="1"/>
    <col min="15603" max="15603" width="9.140625" style="2" customWidth="1"/>
    <col min="15604" max="15855" width="9.140625" style="2"/>
    <col min="15856" max="15856" width="9.140625" style="2" bestFit="1" customWidth="1"/>
    <col min="15857" max="15857" width="101.85546875" style="2" customWidth="1"/>
    <col min="15858" max="15858" width="16.5703125" style="2" bestFit="1" customWidth="1"/>
    <col min="15859" max="15859" width="9.140625" style="2" customWidth="1"/>
    <col min="15860" max="16111" width="9.140625" style="2"/>
    <col min="16112" max="16112" width="9.140625" style="2" bestFit="1" customWidth="1"/>
    <col min="16113" max="16113" width="101.85546875" style="2" customWidth="1"/>
    <col min="16114" max="16114" width="16.5703125" style="2" bestFit="1" customWidth="1"/>
    <col min="16115" max="16115" width="9.140625" style="2" customWidth="1"/>
    <col min="16116" max="16384" width="9.140625" style="2"/>
  </cols>
  <sheetData>
    <row r="6" spans="3:19" ht="23.25" x14ac:dyDescent="0.25">
      <c r="C6" s="197" t="s">
        <v>401</v>
      </c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2"/>
      <c r="S6" s="192"/>
    </row>
    <row r="15" spans="3:19" ht="23.25" x14ac:dyDescent="0.25">
      <c r="C15" s="197" t="s">
        <v>415</v>
      </c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2"/>
      <c r="S15" s="192"/>
    </row>
    <row r="16" spans="3:19" ht="42.75" customHeight="1" x14ac:dyDescent="0.25">
      <c r="C16" s="198" t="s">
        <v>402</v>
      </c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3"/>
      <c r="S16" s="193"/>
    </row>
    <row r="31" ht="7.5" customHeight="1" x14ac:dyDescent="0.25"/>
    <row r="32" hidden="1" x14ac:dyDescent="0.25"/>
    <row r="33" spans="1:18" hidden="1" x14ac:dyDescent="0.25"/>
    <row r="34" spans="1:18" hidden="1" x14ac:dyDescent="0.25"/>
    <row r="35" spans="1:18" hidden="1" x14ac:dyDescent="0.25"/>
    <row r="36" spans="1:18" hidden="1" x14ac:dyDescent="0.25">
      <c r="B36" s="39"/>
      <c r="C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8" ht="22.5" customHeight="1" x14ac:dyDescent="0.25">
      <c r="A37" s="1"/>
      <c r="B37" s="195" t="s">
        <v>416</v>
      </c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</row>
    <row r="38" spans="1:18" ht="36" customHeight="1" x14ac:dyDescent="0.25">
      <c r="A38" s="1"/>
      <c r="B38" s="196" t="s">
        <v>417</v>
      </c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</row>
    <row r="39" spans="1:18" ht="9.75" customHeight="1" x14ac:dyDescent="0.25">
      <c r="A39" s="1"/>
      <c r="B39" s="35"/>
      <c r="C39" s="36"/>
      <c r="D39" s="37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8" ht="71.25" customHeight="1" x14ac:dyDescent="0.25">
      <c r="A40" s="1"/>
      <c r="B40" s="42" t="s">
        <v>122</v>
      </c>
      <c r="C40" s="42" t="s">
        <v>123</v>
      </c>
      <c r="D40" s="42" t="s">
        <v>124</v>
      </c>
      <c r="E40" s="42" t="s">
        <v>405</v>
      </c>
      <c r="F40" s="42" t="s">
        <v>406</v>
      </c>
      <c r="G40" s="184" t="s">
        <v>403</v>
      </c>
      <c r="H40" s="184" t="s">
        <v>404</v>
      </c>
      <c r="I40" s="42" t="s">
        <v>411</v>
      </c>
      <c r="J40" s="42" t="s">
        <v>412</v>
      </c>
      <c r="K40" s="42" t="s">
        <v>409</v>
      </c>
      <c r="L40" s="42" t="s">
        <v>410</v>
      </c>
      <c r="M40" s="42" t="s">
        <v>422</v>
      </c>
      <c r="N40" s="42" t="s">
        <v>423</v>
      </c>
      <c r="O40" s="42" t="s">
        <v>407</v>
      </c>
      <c r="P40" s="42" t="s">
        <v>408</v>
      </c>
      <c r="Q40" s="42" t="s">
        <v>424</v>
      </c>
      <c r="R40" s="42" t="s">
        <v>425</v>
      </c>
    </row>
    <row r="41" spans="1:18" x14ac:dyDescent="0.25">
      <c r="A41" s="1"/>
      <c r="B41" s="43">
        <v>1</v>
      </c>
      <c r="C41" s="44">
        <v>2</v>
      </c>
      <c r="D41" s="43">
        <v>3</v>
      </c>
      <c r="E41" s="44">
        <v>3</v>
      </c>
      <c r="F41" s="44">
        <v>4</v>
      </c>
      <c r="G41" s="44">
        <v>5</v>
      </c>
      <c r="H41" s="44">
        <v>6</v>
      </c>
      <c r="I41" s="44">
        <v>5</v>
      </c>
      <c r="J41" s="44">
        <v>6</v>
      </c>
      <c r="K41" s="44">
        <v>5</v>
      </c>
      <c r="L41" s="44">
        <v>6</v>
      </c>
      <c r="M41" s="44">
        <v>7</v>
      </c>
      <c r="N41" s="44">
        <v>8</v>
      </c>
      <c r="O41" s="44">
        <v>11</v>
      </c>
      <c r="P41" s="44">
        <v>12</v>
      </c>
      <c r="Q41" s="44">
        <v>9</v>
      </c>
      <c r="R41" s="44">
        <v>10</v>
      </c>
    </row>
    <row r="42" spans="1:18" s="4" customFormat="1" x14ac:dyDescent="0.25">
      <c r="A42" s="3">
        <v>1</v>
      </c>
      <c r="B42" s="45"/>
      <c r="C42" s="46" t="s">
        <v>125</v>
      </c>
      <c r="D42" s="45" t="s">
        <v>0</v>
      </c>
      <c r="E42" s="48">
        <f t="shared" ref="E42:L42" si="0">E43+E52+E58+E60</f>
        <v>67535374</v>
      </c>
      <c r="F42" s="48">
        <f t="shared" ref="F42" si="1">F43+F52+F58+F60</f>
        <v>104599</v>
      </c>
      <c r="G42" s="48">
        <f t="shared" si="0"/>
        <v>51334718</v>
      </c>
      <c r="H42" s="48">
        <f t="shared" si="0"/>
        <v>97000</v>
      </c>
      <c r="I42" s="47">
        <f t="shared" si="0"/>
        <v>52878193.20000001</v>
      </c>
      <c r="J42" s="47">
        <f t="shared" si="0"/>
        <v>59189.83</v>
      </c>
      <c r="K42" s="48">
        <f t="shared" si="0"/>
        <v>61592057</v>
      </c>
      <c r="L42" s="48">
        <f t="shared" si="0"/>
        <v>67858</v>
      </c>
      <c r="M42" s="48">
        <f t="shared" ref="M42:N42" si="2">M43+M52+M58+M60</f>
        <v>-5943317</v>
      </c>
      <c r="N42" s="48">
        <f t="shared" si="2"/>
        <v>-36741</v>
      </c>
      <c r="O42" s="47">
        <f>I42/E42*100</f>
        <v>78.297031715556969</v>
      </c>
      <c r="P42" s="47">
        <f>J42/F42*100</f>
        <v>56.587376552357092</v>
      </c>
      <c r="Q42" s="47">
        <f>K42/E42*100</f>
        <v>91.199697805775088</v>
      </c>
      <c r="R42" s="47">
        <f>L42/F42*100</f>
        <v>64.874425185709228</v>
      </c>
    </row>
    <row r="43" spans="1:18" s="4" customFormat="1" x14ac:dyDescent="0.25">
      <c r="A43" s="3">
        <v>2</v>
      </c>
      <c r="B43" s="46">
        <v>710000</v>
      </c>
      <c r="C43" s="46" t="s">
        <v>126</v>
      </c>
      <c r="D43" s="45" t="s">
        <v>1</v>
      </c>
      <c r="E43" s="48">
        <f t="shared" ref="E43:L43" si="3">E44+E45+E46+E47+E48+E49+E50+E51</f>
        <v>37251475</v>
      </c>
      <c r="F43" s="48">
        <f t="shared" ref="F43" si="4">F44+F45+F46+F47+F48+F49+F50+F51</f>
        <v>0</v>
      </c>
      <c r="G43" s="48">
        <f t="shared" si="3"/>
        <v>31911804</v>
      </c>
      <c r="H43" s="48">
        <f t="shared" si="3"/>
        <v>0</v>
      </c>
      <c r="I43" s="47">
        <f t="shared" si="3"/>
        <v>28111511.25</v>
      </c>
      <c r="J43" s="47">
        <f t="shared" si="3"/>
        <v>0</v>
      </c>
      <c r="K43" s="48">
        <f t="shared" si="3"/>
        <v>38163270</v>
      </c>
      <c r="L43" s="48">
        <f t="shared" si="3"/>
        <v>0</v>
      </c>
      <c r="M43" s="48">
        <f t="shared" ref="M43:N43" si="5">M44+M45+M46+M47+M48+M49+M50+M51</f>
        <v>911795</v>
      </c>
      <c r="N43" s="48">
        <f t="shared" si="5"/>
        <v>0</v>
      </c>
      <c r="O43" s="47">
        <f t="shared" ref="O43:O99" si="6">I43/E43*100</f>
        <v>75.464156117308107</v>
      </c>
      <c r="P43" s="47"/>
      <c r="Q43" s="47">
        <f t="shared" ref="Q43:Q99" si="7">K43/E43*100</f>
        <v>102.44767489072579</v>
      </c>
      <c r="R43" s="47"/>
    </row>
    <row r="44" spans="1:18" ht="30" x14ac:dyDescent="0.25">
      <c r="A44" s="3">
        <v>3</v>
      </c>
      <c r="B44" s="49">
        <v>711000</v>
      </c>
      <c r="C44" s="50" t="s">
        <v>127</v>
      </c>
      <c r="D44" s="51">
        <v>3</v>
      </c>
      <c r="E44" s="53">
        <f t="shared" ref="E44:L44" si="8">E135</f>
        <v>250</v>
      </c>
      <c r="F44" s="53">
        <f t="shared" ref="F44" si="9">F135</f>
        <v>0</v>
      </c>
      <c r="G44" s="53">
        <f t="shared" si="8"/>
        <v>250</v>
      </c>
      <c r="H44" s="53">
        <f t="shared" si="8"/>
        <v>0</v>
      </c>
      <c r="I44" s="52">
        <f t="shared" si="8"/>
        <v>63.4</v>
      </c>
      <c r="J44" s="52">
        <f t="shared" si="8"/>
        <v>0</v>
      </c>
      <c r="K44" s="53">
        <f t="shared" si="8"/>
        <v>250</v>
      </c>
      <c r="L44" s="53">
        <f t="shared" si="8"/>
        <v>0</v>
      </c>
      <c r="M44" s="53">
        <f t="shared" ref="M44:N44" si="10">M135</f>
        <v>0</v>
      </c>
      <c r="N44" s="53">
        <f t="shared" si="10"/>
        <v>0</v>
      </c>
      <c r="O44" s="52">
        <f t="shared" si="6"/>
        <v>25.36</v>
      </c>
      <c r="P44" s="52"/>
      <c r="Q44" s="52">
        <f t="shared" si="7"/>
        <v>100</v>
      </c>
      <c r="R44" s="52"/>
    </row>
    <row r="45" spans="1:18" x14ac:dyDescent="0.25">
      <c r="A45" s="3">
        <v>4</v>
      </c>
      <c r="B45" s="49">
        <v>712000</v>
      </c>
      <c r="C45" s="50" t="s">
        <v>128</v>
      </c>
      <c r="D45" s="51">
        <v>4</v>
      </c>
      <c r="E45" s="53">
        <f t="shared" ref="E45:L45" si="11">E138</f>
        <v>0</v>
      </c>
      <c r="F45" s="53">
        <f t="shared" ref="F45" si="12">F138</f>
        <v>0</v>
      </c>
      <c r="G45" s="53">
        <f t="shared" si="11"/>
        <v>0</v>
      </c>
      <c r="H45" s="53">
        <f t="shared" si="11"/>
        <v>0</v>
      </c>
      <c r="I45" s="52">
        <f t="shared" si="11"/>
        <v>0</v>
      </c>
      <c r="J45" s="52">
        <f t="shared" si="11"/>
        <v>0</v>
      </c>
      <c r="K45" s="53">
        <f t="shared" si="11"/>
        <v>0</v>
      </c>
      <c r="L45" s="53">
        <f t="shared" si="11"/>
        <v>0</v>
      </c>
      <c r="M45" s="53">
        <f t="shared" ref="M45:N45" si="13">M138</f>
        <v>0</v>
      </c>
      <c r="N45" s="53">
        <f t="shared" si="13"/>
        <v>0</v>
      </c>
      <c r="O45" s="52"/>
      <c r="P45" s="52"/>
      <c r="Q45" s="52"/>
      <c r="R45" s="52"/>
    </row>
    <row r="46" spans="1:18" ht="30" x14ac:dyDescent="0.25">
      <c r="A46" s="3">
        <v>5</v>
      </c>
      <c r="B46" s="49">
        <v>713000</v>
      </c>
      <c r="C46" s="50" t="s">
        <v>129</v>
      </c>
      <c r="D46" s="51">
        <v>5</v>
      </c>
      <c r="E46" s="53">
        <f t="shared" ref="E46:L46" si="14">E140</f>
        <v>2661100</v>
      </c>
      <c r="F46" s="53">
        <f t="shared" ref="F46" si="15">F140</f>
        <v>0</v>
      </c>
      <c r="G46" s="53">
        <f t="shared" si="14"/>
        <v>2340100</v>
      </c>
      <c r="H46" s="53">
        <f t="shared" si="14"/>
        <v>0</v>
      </c>
      <c r="I46" s="52">
        <f t="shared" si="14"/>
        <v>2024351.62</v>
      </c>
      <c r="J46" s="52">
        <f t="shared" si="14"/>
        <v>0</v>
      </c>
      <c r="K46" s="53">
        <f t="shared" si="14"/>
        <v>2953100</v>
      </c>
      <c r="L46" s="53">
        <f t="shared" si="14"/>
        <v>0</v>
      </c>
      <c r="M46" s="53">
        <f t="shared" ref="M46:N46" si="16">M140</f>
        <v>292000</v>
      </c>
      <c r="N46" s="53">
        <f t="shared" si="16"/>
        <v>0</v>
      </c>
      <c r="O46" s="52">
        <f t="shared" si="6"/>
        <v>76.071986020818457</v>
      </c>
      <c r="P46" s="52"/>
      <c r="Q46" s="52">
        <f t="shared" si="7"/>
        <v>110.97290594115215</v>
      </c>
      <c r="R46" s="52"/>
    </row>
    <row r="47" spans="1:18" x14ac:dyDescent="0.25">
      <c r="A47" s="3">
        <v>6</v>
      </c>
      <c r="B47" s="49">
        <v>714000</v>
      </c>
      <c r="C47" s="50" t="s">
        <v>130</v>
      </c>
      <c r="D47" s="51">
        <v>6</v>
      </c>
      <c r="E47" s="53">
        <f t="shared" ref="E47:L47" si="17">E142</f>
        <v>2256765</v>
      </c>
      <c r="F47" s="53">
        <f t="shared" ref="F47" si="18">F142</f>
        <v>0</v>
      </c>
      <c r="G47" s="53">
        <f t="shared" si="17"/>
        <v>1938094</v>
      </c>
      <c r="H47" s="53">
        <f t="shared" si="17"/>
        <v>0</v>
      </c>
      <c r="I47" s="52">
        <f t="shared" si="17"/>
        <v>1644974.01</v>
      </c>
      <c r="J47" s="52">
        <f t="shared" si="17"/>
        <v>0</v>
      </c>
      <c r="K47" s="53">
        <f t="shared" si="17"/>
        <v>2316560</v>
      </c>
      <c r="L47" s="53">
        <f t="shared" si="17"/>
        <v>0</v>
      </c>
      <c r="M47" s="53">
        <f t="shared" ref="M47:N47" si="19">M142</f>
        <v>59795</v>
      </c>
      <c r="N47" s="53">
        <f t="shared" si="19"/>
        <v>0</v>
      </c>
      <c r="O47" s="52">
        <f t="shared" si="6"/>
        <v>72.890797668343836</v>
      </c>
      <c r="P47" s="52"/>
      <c r="Q47" s="52">
        <f t="shared" si="7"/>
        <v>102.6495891242553</v>
      </c>
      <c r="R47" s="52"/>
    </row>
    <row r="48" spans="1:18" x14ac:dyDescent="0.25">
      <c r="A48" s="3">
        <v>7</v>
      </c>
      <c r="B48" s="49">
        <v>715000</v>
      </c>
      <c r="C48" s="50" t="s">
        <v>131</v>
      </c>
      <c r="D48" s="51">
        <v>7</v>
      </c>
      <c r="E48" s="53">
        <f t="shared" ref="E48:L48" si="20">E147</f>
        <v>73360</v>
      </c>
      <c r="F48" s="53">
        <f t="shared" ref="F48" si="21">F147</f>
        <v>0</v>
      </c>
      <c r="G48" s="53">
        <f t="shared" si="20"/>
        <v>73360</v>
      </c>
      <c r="H48" s="53">
        <f t="shared" si="20"/>
        <v>0</v>
      </c>
      <c r="I48" s="52">
        <f t="shared" si="20"/>
        <v>11311.99</v>
      </c>
      <c r="J48" s="52">
        <f t="shared" si="20"/>
        <v>0</v>
      </c>
      <c r="K48" s="53">
        <f t="shared" si="20"/>
        <v>73360</v>
      </c>
      <c r="L48" s="53">
        <f t="shared" si="20"/>
        <v>0</v>
      </c>
      <c r="M48" s="53">
        <f t="shared" ref="M48:N48" si="22">M147</f>
        <v>0</v>
      </c>
      <c r="N48" s="53">
        <f t="shared" si="22"/>
        <v>0</v>
      </c>
      <c r="O48" s="52">
        <f t="shared" si="6"/>
        <v>15.419833696837513</v>
      </c>
      <c r="P48" s="52"/>
      <c r="Q48" s="52">
        <f t="shared" si="7"/>
        <v>100</v>
      </c>
      <c r="R48" s="52"/>
    </row>
    <row r="49" spans="1:18" x14ac:dyDescent="0.25">
      <c r="A49" s="3">
        <v>8</v>
      </c>
      <c r="B49" s="49">
        <v>716000</v>
      </c>
      <c r="C49" s="50" t="s">
        <v>132</v>
      </c>
      <c r="D49" s="51">
        <v>8</v>
      </c>
      <c r="E49" s="53">
        <f t="shared" ref="E49:L49" si="23">E151</f>
        <v>0</v>
      </c>
      <c r="F49" s="53">
        <f t="shared" ref="F49" si="24">F151</f>
        <v>0</v>
      </c>
      <c r="G49" s="53">
        <f t="shared" si="23"/>
        <v>0</v>
      </c>
      <c r="H49" s="53">
        <f t="shared" si="23"/>
        <v>0</v>
      </c>
      <c r="I49" s="52">
        <f t="shared" si="23"/>
        <v>0</v>
      </c>
      <c r="J49" s="52">
        <f t="shared" si="23"/>
        <v>0</v>
      </c>
      <c r="K49" s="53">
        <f t="shared" si="23"/>
        <v>0</v>
      </c>
      <c r="L49" s="53">
        <f t="shared" si="23"/>
        <v>0</v>
      </c>
      <c r="M49" s="53">
        <f t="shared" ref="M49:N49" si="25">M151</f>
        <v>0</v>
      </c>
      <c r="N49" s="53">
        <f t="shared" si="25"/>
        <v>0</v>
      </c>
      <c r="O49" s="52"/>
      <c r="P49" s="52"/>
      <c r="Q49" s="52"/>
      <c r="R49" s="52"/>
    </row>
    <row r="50" spans="1:18" ht="30" x14ac:dyDescent="0.25">
      <c r="A50" s="3">
        <v>9</v>
      </c>
      <c r="B50" s="49">
        <v>717000</v>
      </c>
      <c r="C50" s="50" t="s">
        <v>133</v>
      </c>
      <c r="D50" s="51">
        <v>9</v>
      </c>
      <c r="E50" s="53">
        <f t="shared" ref="E50:L50" si="26">E153</f>
        <v>31500000</v>
      </c>
      <c r="F50" s="53">
        <f t="shared" ref="F50" si="27">F153</f>
        <v>0</v>
      </c>
      <c r="G50" s="53">
        <f t="shared" si="26"/>
        <v>27300000</v>
      </c>
      <c r="H50" s="53">
        <f t="shared" si="26"/>
        <v>0</v>
      </c>
      <c r="I50" s="52">
        <f t="shared" si="26"/>
        <v>23819558.469999999</v>
      </c>
      <c r="J50" s="52">
        <f t="shared" si="26"/>
        <v>0</v>
      </c>
      <c r="K50" s="53">
        <f t="shared" si="26"/>
        <v>32000000</v>
      </c>
      <c r="L50" s="53">
        <f t="shared" si="26"/>
        <v>0</v>
      </c>
      <c r="M50" s="53">
        <f t="shared" ref="M50:N50" si="28">M153</f>
        <v>500000</v>
      </c>
      <c r="N50" s="53">
        <f t="shared" si="28"/>
        <v>0</v>
      </c>
      <c r="O50" s="52">
        <f t="shared" si="6"/>
        <v>75.617645936507941</v>
      </c>
      <c r="P50" s="52"/>
      <c r="Q50" s="52">
        <f t="shared" si="7"/>
        <v>101.58730158730158</v>
      </c>
      <c r="R50" s="52"/>
    </row>
    <row r="51" spans="1:18" x14ac:dyDescent="0.25">
      <c r="A51" s="3">
        <v>10</v>
      </c>
      <c r="B51" s="49">
        <v>719000</v>
      </c>
      <c r="C51" s="50" t="s">
        <v>134</v>
      </c>
      <c r="D51" s="51">
        <v>10</v>
      </c>
      <c r="E51" s="53">
        <f t="shared" ref="E51:L51" si="29">E155</f>
        <v>760000</v>
      </c>
      <c r="F51" s="53">
        <f t="shared" ref="F51" si="30">F155</f>
        <v>0</v>
      </c>
      <c r="G51" s="53">
        <f t="shared" si="29"/>
        <v>260000</v>
      </c>
      <c r="H51" s="53">
        <f t="shared" si="29"/>
        <v>0</v>
      </c>
      <c r="I51" s="52">
        <f t="shared" si="29"/>
        <v>611251.76</v>
      </c>
      <c r="J51" s="52">
        <f t="shared" si="29"/>
        <v>0</v>
      </c>
      <c r="K51" s="53">
        <f t="shared" si="29"/>
        <v>820000</v>
      </c>
      <c r="L51" s="53">
        <f t="shared" si="29"/>
        <v>0</v>
      </c>
      <c r="M51" s="53">
        <f t="shared" ref="M51:N51" si="31">M155</f>
        <v>60000</v>
      </c>
      <c r="N51" s="53">
        <f t="shared" si="31"/>
        <v>0</v>
      </c>
      <c r="O51" s="52">
        <f t="shared" si="6"/>
        <v>80.427863157894734</v>
      </c>
      <c r="P51" s="52"/>
      <c r="Q51" s="52">
        <f t="shared" si="7"/>
        <v>107.89473684210526</v>
      </c>
      <c r="R51" s="52"/>
    </row>
    <row r="52" spans="1:18" s="4" customFormat="1" x14ac:dyDescent="0.25">
      <c r="A52" s="3">
        <v>11</v>
      </c>
      <c r="B52" s="46">
        <v>720000</v>
      </c>
      <c r="C52" s="46" t="s">
        <v>135</v>
      </c>
      <c r="D52" s="45" t="s">
        <v>2</v>
      </c>
      <c r="E52" s="48">
        <f t="shared" ref="E52:L52" si="32">E53+E54+E55+E56+E57</f>
        <v>17069412</v>
      </c>
      <c r="F52" s="48">
        <f t="shared" ref="F52" si="33">F53+F54+F55+F56+F57</f>
        <v>98465</v>
      </c>
      <c r="G52" s="48">
        <f t="shared" si="32"/>
        <v>16675585</v>
      </c>
      <c r="H52" s="48">
        <f t="shared" si="32"/>
        <v>94000</v>
      </c>
      <c r="I52" s="47">
        <f t="shared" si="32"/>
        <v>12677413.23</v>
      </c>
      <c r="J52" s="47">
        <f t="shared" si="32"/>
        <v>58222.78</v>
      </c>
      <c r="K52" s="48">
        <f t="shared" si="32"/>
        <v>19656280</v>
      </c>
      <c r="L52" s="48">
        <f t="shared" si="32"/>
        <v>66200</v>
      </c>
      <c r="M52" s="48">
        <f t="shared" ref="M52:N52" si="34">M53+M54+M55+M56+M57</f>
        <v>2586868</v>
      </c>
      <c r="N52" s="48">
        <f t="shared" si="34"/>
        <v>-32265</v>
      </c>
      <c r="O52" s="47">
        <f t="shared" si="6"/>
        <v>74.269771155561784</v>
      </c>
      <c r="P52" s="47">
        <f t="shared" ref="P52:P95" si="35">J52/F52*100</f>
        <v>59.130432133245314</v>
      </c>
      <c r="Q52" s="47">
        <f t="shared" si="7"/>
        <v>115.15499186498046</v>
      </c>
      <c r="R52" s="47">
        <f t="shared" ref="R52:R95" si="36">L52/F52*100</f>
        <v>67.232011374600106</v>
      </c>
    </row>
    <row r="53" spans="1:18" ht="45" x14ac:dyDescent="0.25">
      <c r="A53" s="3">
        <v>12</v>
      </c>
      <c r="B53" s="49">
        <v>721000</v>
      </c>
      <c r="C53" s="50" t="s">
        <v>136</v>
      </c>
      <c r="D53" s="51">
        <v>12</v>
      </c>
      <c r="E53" s="53">
        <f t="shared" ref="E53:L53" si="37">E158</f>
        <v>397420</v>
      </c>
      <c r="F53" s="53">
        <f t="shared" ref="F53" si="38">F158</f>
        <v>0</v>
      </c>
      <c r="G53" s="53">
        <f t="shared" si="37"/>
        <v>395420</v>
      </c>
      <c r="H53" s="53">
        <f t="shared" si="37"/>
        <v>0</v>
      </c>
      <c r="I53" s="52">
        <f t="shared" si="37"/>
        <v>308675.83999999997</v>
      </c>
      <c r="J53" s="52">
        <f t="shared" si="37"/>
        <v>0</v>
      </c>
      <c r="K53" s="53">
        <f t="shared" si="37"/>
        <v>397220</v>
      </c>
      <c r="L53" s="53">
        <f t="shared" si="37"/>
        <v>0</v>
      </c>
      <c r="M53" s="53">
        <f t="shared" ref="M53:N53" si="39">M158</f>
        <v>-200</v>
      </c>
      <c r="N53" s="53">
        <f t="shared" si="39"/>
        <v>0</v>
      </c>
      <c r="O53" s="52">
        <f t="shared" si="6"/>
        <v>77.669931055306719</v>
      </c>
      <c r="P53" s="52"/>
      <c r="Q53" s="52">
        <f t="shared" si="7"/>
        <v>99.949675406371099</v>
      </c>
      <c r="R53" s="52"/>
    </row>
    <row r="54" spans="1:18" x14ac:dyDescent="0.25">
      <c r="A54" s="3">
        <v>13</v>
      </c>
      <c r="B54" s="49">
        <v>722000</v>
      </c>
      <c r="C54" s="50" t="s">
        <v>137</v>
      </c>
      <c r="D54" s="51">
        <v>13</v>
      </c>
      <c r="E54" s="53">
        <f t="shared" ref="E54:L54" si="40">E165</f>
        <v>15877628</v>
      </c>
      <c r="F54" s="53">
        <f t="shared" ref="F54" si="41">F165</f>
        <v>56965</v>
      </c>
      <c r="G54" s="53">
        <f t="shared" si="40"/>
        <v>16058051</v>
      </c>
      <c r="H54" s="53">
        <f t="shared" si="40"/>
        <v>52500</v>
      </c>
      <c r="I54" s="52">
        <f t="shared" si="40"/>
        <v>11550929.280000001</v>
      </c>
      <c r="J54" s="52">
        <f t="shared" si="40"/>
        <v>46558.78</v>
      </c>
      <c r="K54" s="53">
        <f t="shared" si="40"/>
        <v>18151500</v>
      </c>
      <c r="L54" s="53">
        <f t="shared" si="40"/>
        <v>55700</v>
      </c>
      <c r="M54" s="53">
        <f t="shared" ref="M54:N54" si="42">M165</f>
        <v>2273872</v>
      </c>
      <c r="N54" s="53">
        <f t="shared" si="42"/>
        <v>-1265</v>
      </c>
      <c r="O54" s="52">
        <f t="shared" si="6"/>
        <v>72.749716015515673</v>
      </c>
      <c r="P54" s="52">
        <f t="shared" si="35"/>
        <v>81.732256648819444</v>
      </c>
      <c r="Q54" s="52">
        <f t="shared" si="7"/>
        <v>114.32123236543896</v>
      </c>
      <c r="R54" s="52">
        <f t="shared" si="36"/>
        <v>97.779338190116732</v>
      </c>
    </row>
    <row r="55" spans="1:18" x14ac:dyDescent="0.25">
      <c r="A55" s="3">
        <v>14</v>
      </c>
      <c r="B55" s="49">
        <v>723000</v>
      </c>
      <c r="C55" s="50" t="s">
        <v>138</v>
      </c>
      <c r="D55" s="51">
        <v>14</v>
      </c>
      <c r="E55" s="53">
        <f t="shared" ref="E55:L55" si="43">E171</f>
        <v>20000</v>
      </c>
      <c r="F55" s="53">
        <f t="shared" ref="F55" si="44">F171</f>
        <v>0</v>
      </c>
      <c r="G55" s="53">
        <f t="shared" si="43"/>
        <v>25000</v>
      </c>
      <c r="H55" s="53">
        <f t="shared" si="43"/>
        <v>0</v>
      </c>
      <c r="I55" s="52">
        <f t="shared" si="43"/>
        <v>14661.9</v>
      </c>
      <c r="J55" s="52">
        <f t="shared" si="43"/>
        <v>0</v>
      </c>
      <c r="K55" s="53">
        <f t="shared" si="43"/>
        <v>25000</v>
      </c>
      <c r="L55" s="53">
        <f t="shared" si="43"/>
        <v>0</v>
      </c>
      <c r="M55" s="53">
        <f t="shared" ref="M55:N55" si="45">M171</f>
        <v>5000</v>
      </c>
      <c r="N55" s="53">
        <f t="shared" si="45"/>
        <v>0</v>
      </c>
      <c r="O55" s="52">
        <f t="shared" si="6"/>
        <v>73.3095</v>
      </c>
      <c r="P55" s="52"/>
      <c r="Q55" s="52">
        <f t="shared" si="7"/>
        <v>125</v>
      </c>
      <c r="R55" s="52"/>
    </row>
    <row r="56" spans="1:18" ht="30" x14ac:dyDescent="0.25">
      <c r="A56" s="3">
        <v>15</v>
      </c>
      <c r="B56" s="49">
        <v>728000</v>
      </c>
      <c r="C56" s="50" t="s">
        <v>139</v>
      </c>
      <c r="D56" s="51">
        <v>15</v>
      </c>
      <c r="E56" s="53">
        <f t="shared" ref="E56:L56" si="46">E173</f>
        <v>0</v>
      </c>
      <c r="F56" s="53">
        <f t="shared" ref="F56" si="47">F173</f>
        <v>0</v>
      </c>
      <c r="G56" s="53">
        <f t="shared" si="46"/>
        <v>0</v>
      </c>
      <c r="H56" s="53">
        <f t="shared" si="46"/>
        <v>0</v>
      </c>
      <c r="I56" s="52">
        <f t="shared" si="46"/>
        <v>0</v>
      </c>
      <c r="J56" s="52">
        <f t="shared" si="46"/>
        <v>0</v>
      </c>
      <c r="K56" s="53">
        <f t="shared" si="46"/>
        <v>0</v>
      </c>
      <c r="L56" s="53">
        <f t="shared" si="46"/>
        <v>0</v>
      </c>
      <c r="M56" s="53">
        <f t="shared" ref="M56:N56" si="48">M173</f>
        <v>0</v>
      </c>
      <c r="N56" s="53">
        <f t="shared" si="48"/>
        <v>0</v>
      </c>
      <c r="O56" s="52"/>
      <c r="P56" s="52"/>
      <c r="Q56" s="52"/>
      <c r="R56" s="52"/>
    </row>
    <row r="57" spans="1:18" x14ac:dyDescent="0.25">
      <c r="A57" s="3">
        <v>16</v>
      </c>
      <c r="B57" s="49">
        <v>729000</v>
      </c>
      <c r="C57" s="50" t="s">
        <v>140</v>
      </c>
      <c r="D57" s="51">
        <v>16</v>
      </c>
      <c r="E57" s="53">
        <f t="shared" ref="E57:L57" si="49">E176</f>
        <v>774364</v>
      </c>
      <c r="F57" s="53">
        <f t="shared" ref="F57" si="50">F176</f>
        <v>41500</v>
      </c>
      <c r="G57" s="53">
        <f t="shared" si="49"/>
        <v>197114</v>
      </c>
      <c r="H57" s="53">
        <f t="shared" si="49"/>
        <v>41500</v>
      </c>
      <c r="I57" s="52">
        <f t="shared" si="49"/>
        <v>803146.21</v>
      </c>
      <c r="J57" s="52">
        <f t="shared" si="49"/>
        <v>11664</v>
      </c>
      <c r="K57" s="53">
        <f t="shared" si="49"/>
        <v>1082560</v>
      </c>
      <c r="L57" s="53">
        <f t="shared" si="49"/>
        <v>10500</v>
      </c>
      <c r="M57" s="53">
        <f t="shared" ref="M57:N57" si="51">M176</f>
        <v>308196</v>
      </c>
      <c r="N57" s="53">
        <f t="shared" si="51"/>
        <v>-31000</v>
      </c>
      <c r="O57" s="52">
        <f t="shared" si="6"/>
        <v>103.71688379108532</v>
      </c>
      <c r="P57" s="52">
        <f t="shared" si="35"/>
        <v>28.106024096385539</v>
      </c>
      <c r="Q57" s="52">
        <f t="shared" si="7"/>
        <v>139.79988739145932</v>
      </c>
      <c r="R57" s="52">
        <f t="shared" si="36"/>
        <v>25.301204819277107</v>
      </c>
    </row>
    <row r="58" spans="1:18" s="4" customFormat="1" x14ac:dyDescent="0.25">
      <c r="A58" s="3">
        <v>17</v>
      </c>
      <c r="B58" s="46">
        <v>730000</v>
      </c>
      <c r="C58" s="46" t="s">
        <v>141</v>
      </c>
      <c r="D58" s="45" t="s">
        <v>3</v>
      </c>
      <c r="E58" s="48">
        <f t="shared" ref="E58:N58" si="52">E59</f>
        <v>13000</v>
      </c>
      <c r="F58" s="48">
        <f t="shared" si="52"/>
        <v>6134</v>
      </c>
      <c r="G58" s="48">
        <f t="shared" si="52"/>
        <v>12000</v>
      </c>
      <c r="H58" s="48">
        <f t="shared" si="52"/>
        <v>3000</v>
      </c>
      <c r="I58" s="47">
        <f t="shared" si="52"/>
        <v>12000.02</v>
      </c>
      <c r="J58" s="47">
        <f t="shared" si="52"/>
        <v>967.05</v>
      </c>
      <c r="K58" s="48">
        <f t="shared" si="52"/>
        <v>262000</v>
      </c>
      <c r="L58" s="48">
        <f t="shared" si="52"/>
        <v>1658</v>
      </c>
      <c r="M58" s="48">
        <f t="shared" si="52"/>
        <v>249000</v>
      </c>
      <c r="N58" s="48">
        <f t="shared" si="52"/>
        <v>-4476</v>
      </c>
      <c r="O58" s="47">
        <f t="shared" si="6"/>
        <v>92.307846153846157</v>
      </c>
      <c r="P58" s="47">
        <f t="shared" si="35"/>
        <v>15.765405934137593</v>
      </c>
      <c r="Q58" s="47">
        <f t="shared" si="7"/>
        <v>2015.3846153846152</v>
      </c>
      <c r="R58" s="47">
        <f t="shared" si="36"/>
        <v>27.0296706879687</v>
      </c>
    </row>
    <row r="59" spans="1:18" x14ac:dyDescent="0.25">
      <c r="A59" s="3">
        <v>18</v>
      </c>
      <c r="B59" s="49">
        <v>731000</v>
      </c>
      <c r="C59" s="50" t="s">
        <v>141</v>
      </c>
      <c r="D59" s="51">
        <v>18</v>
      </c>
      <c r="E59" s="53">
        <f t="shared" ref="E59:L59" si="53">E179</f>
        <v>13000</v>
      </c>
      <c r="F59" s="53">
        <f t="shared" ref="F59" si="54">F179</f>
        <v>6134</v>
      </c>
      <c r="G59" s="53">
        <f t="shared" si="53"/>
        <v>12000</v>
      </c>
      <c r="H59" s="53">
        <f t="shared" si="53"/>
        <v>3000</v>
      </c>
      <c r="I59" s="52">
        <f t="shared" si="53"/>
        <v>12000.02</v>
      </c>
      <c r="J59" s="52">
        <f t="shared" si="53"/>
        <v>967.05</v>
      </c>
      <c r="K59" s="53">
        <f t="shared" si="53"/>
        <v>262000</v>
      </c>
      <c r="L59" s="53">
        <f t="shared" si="53"/>
        <v>1658</v>
      </c>
      <c r="M59" s="53">
        <f t="shared" ref="M59:N59" si="55">M179</f>
        <v>249000</v>
      </c>
      <c r="N59" s="53">
        <f t="shared" si="55"/>
        <v>-4476</v>
      </c>
      <c r="O59" s="52">
        <f t="shared" si="6"/>
        <v>92.307846153846157</v>
      </c>
      <c r="P59" s="52">
        <f t="shared" si="35"/>
        <v>15.765405934137593</v>
      </c>
      <c r="Q59" s="52">
        <f t="shared" si="7"/>
        <v>2015.3846153846152</v>
      </c>
      <c r="R59" s="52">
        <f t="shared" si="36"/>
        <v>27.0296706879687</v>
      </c>
    </row>
    <row r="60" spans="1:18" s="5" customFormat="1" x14ac:dyDescent="0.25">
      <c r="A60" s="3">
        <v>19</v>
      </c>
      <c r="B60" s="54">
        <v>780000</v>
      </c>
      <c r="C60" s="55" t="s">
        <v>142</v>
      </c>
      <c r="D60" s="56" t="s">
        <v>4</v>
      </c>
      <c r="E60" s="57">
        <f t="shared" ref="E60:L60" si="56">E61+E62</f>
        <v>13201487</v>
      </c>
      <c r="F60" s="57">
        <f t="shared" ref="F60" si="57">F61+F62</f>
        <v>0</v>
      </c>
      <c r="G60" s="57">
        <f t="shared" si="56"/>
        <v>2735329</v>
      </c>
      <c r="H60" s="57">
        <f t="shared" si="56"/>
        <v>0</v>
      </c>
      <c r="I60" s="160">
        <f t="shared" si="56"/>
        <v>12077268.700000001</v>
      </c>
      <c r="J60" s="160">
        <f t="shared" si="56"/>
        <v>0</v>
      </c>
      <c r="K60" s="57">
        <f t="shared" si="56"/>
        <v>3510507</v>
      </c>
      <c r="L60" s="57">
        <f t="shared" si="56"/>
        <v>0</v>
      </c>
      <c r="M60" s="57">
        <f t="shared" ref="M60:N60" si="58">M61+M62</f>
        <v>-9690980</v>
      </c>
      <c r="N60" s="57">
        <f t="shared" si="58"/>
        <v>0</v>
      </c>
      <c r="O60" s="47">
        <f t="shared" si="6"/>
        <v>91.484154019922158</v>
      </c>
      <c r="P60" s="47"/>
      <c r="Q60" s="47">
        <f t="shared" si="7"/>
        <v>26.591754398576462</v>
      </c>
      <c r="R60" s="47"/>
    </row>
    <row r="61" spans="1:18" x14ac:dyDescent="0.25">
      <c r="A61" s="3">
        <v>20</v>
      </c>
      <c r="B61" s="49">
        <v>787000</v>
      </c>
      <c r="C61" s="50" t="s">
        <v>143</v>
      </c>
      <c r="D61" s="51">
        <v>20</v>
      </c>
      <c r="E61" s="53">
        <f t="shared" ref="E61:L61" si="59">E183</f>
        <v>13201487</v>
      </c>
      <c r="F61" s="53">
        <f t="shared" ref="F61" si="60">F183</f>
        <v>0</v>
      </c>
      <c r="G61" s="53">
        <f t="shared" si="59"/>
        <v>2735329</v>
      </c>
      <c r="H61" s="53">
        <f t="shared" si="59"/>
        <v>0</v>
      </c>
      <c r="I61" s="52">
        <f t="shared" si="59"/>
        <v>12077268.700000001</v>
      </c>
      <c r="J61" s="52">
        <f t="shared" si="59"/>
        <v>0</v>
      </c>
      <c r="K61" s="53">
        <f t="shared" si="59"/>
        <v>3510507</v>
      </c>
      <c r="L61" s="53">
        <f t="shared" si="59"/>
        <v>0</v>
      </c>
      <c r="M61" s="53">
        <f t="shared" ref="M61:N61" si="61">M183</f>
        <v>-9690980</v>
      </c>
      <c r="N61" s="53">
        <f t="shared" si="61"/>
        <v>0</v>
      </c>
      <c r="O61" s="52">
        <f t="shared" si="6"/>
        <v>91.484154019922158</v>
      </c>
      <c r="P61" s="52"/>
      <c r="Q61" s="52">
        <f t="shared" si="7"/>
        <v>26.591754398576462</v>
      </c>
      <c r="R61" s="52"/>
    </row>
    <row r="62" spans="1:18" x14ac:dyDescent="0.25">
      <c r="A62" s="3">
        <v>21</v>
      </c>
      <c r="B62" s="49">
        <v>788000</v>
      </c>
      <c r="C62" s="50" t="s">
        <v>144</v>
      </c>
      <c r="D62" s="51">
        <v>21</v>
      </c>
      <c r="E62" s="53">
        <f t="shared" ref="E62:L62" si="62">E189</f>
        <v>0</v>
      </c>
      <c r="F62" s="53">
        <f t="shared" ref="F62" si="63">F189</f>
        <v>0</v>
      </c>
      <c r="G62" s="53">
        <f t="shared" si="62"/>
        <v>0</v>
      </c>
      <c r="H62" s="53">
        <f t="shared" si="62"/>
        <v>0</v>
      </c>
      <c r="I62" s="52">
        <f t="shared" si="62"/>
        <v>0</v>
      </c>
      <c r="J62" s="52">
        <f t="shared" si="62"/>
        <v>0</v>
      </c>
      <c r="K62" s="53">
        <f t="shared" si="62"/>
        <v>0</v>
      </c>
      <c r="L62" s="53">
        <f t="shared" si="62"/>
        <v>0</v>
      </c>
      <c r="M62" s="53">
        <f t="shared" ref="M62:N62" si="64">M189</f>
        <v>0</v>
      </c>
      <c r="N62" s="53">
        <f t="shared" si="64"/>
        <v>0</v>
      </c>
      <c r="O62" s="52"/>
      <c r="P62" s="52"/>
      <c r="Q62" s="52"/>
      <c r="R62" s="52"/>
    </row>
    <row r="63" spans="1:18" s="4" customFormat="1" x14ac:dyDescent="0.25">
      <c r="A63" s="3">
        <v>22</v>
      </c>
      <c r="B63" s="45"/>
      <c r="C63" s="46" t="s">
        <v>145</v>
      </c>
      <c r="D63" s="45" t="s">
        <v>5</v>
      </c>
      <c r="E63" s="48">
        <f t="shared" ref="E63:L63" si="65">E64+E74+E77</f>
        <v>55330131</v>
      </c>
      <c r="F63" s="48">
        <f t="shared" ref="F63" si="66">F64+F74+F77</f>
        <v>102599</v>
      </c>
      <c r="G63" s="48">
        <f t="shared" si="65"/>
        <v>48680150</v>
      </c>
      <c r="H63" s="48">
        <f t="shared" si="65"/>
        <v>93600</v>
      </c>
      <c r="I63" s="47">
        <f t="shared" si="65"/>
        <v>38079002.530000001</v>
      </c>
      <c r="J63" s="47">
        <f t="shared" si="65"/>
        <v>51132.84</v>
      </c>
      <c r="K63" s="48">
        <f t="shared" si="65"/>
        <v>57791803</v>
      </c>
      <c r="L63" s="48">
        <f t="shared" si="65"/>
        <v>66458</v>
      </c>
      <c r="M63" s="48">
        <f t="shared" ref="M63:N63" si="67">M64+M74+M77</f>
        <v>2461672</v>
      </c>
      <c r="N63" s="48">
        <f t="shared" si="67"/>
        <v>-36141</v>
      </c>
      <c r="O63" s="47">
        <f t="shared" si="6"/>
        <v>68.821457390006898</v>
      </c>
      <c r="P63" s="47">
        <f t="shared" si="35"/>
        <v>49.837561769607888</v>
      </c>
      <c r="Q63" s="47">
        <f t="shared" si="7"/>
        <v>104.44906230205744</v>
      </c>
      <c r="R63" s="47">
        <f t="shared" si="36"/>
        <v>64.774510472811627</v>
      </c>
    </row>
    <row r="64" spans="1:18" s="4" customFormat="1" ht="30" x14ac:dyDescent="0.25">
      <c r="A64" s="3">
        <v>23</v>
      </c>
      <c r="B64" s="46">
        <v>410000</v>
      </c>
      <c r="C64" s="46" t="s">
        <v>146</v>
      </c>
      <c r="D64" s="45" t="s">
        <v>6</v>
      </c>
      <c r="E64" s="48">
        <f t="shared" ref="E64:L64" si="68">E65+E66+E67+E68+E69+E70+E71+E72+E73</f>
        <v>54647851</v>
      </c>
      <c r="F64" s="48">
        <f t="shared" ref="F64" si="69">F65+F66+F67+F68+F69+F70+F71+F72+F73</f>
        <v>102599</v>
      </c>
      <c r="G64" s="48">
        <f t="shared" si="68"/>
        <v>48157820</v>
      </c>
      <c r="H64" s="48">
        <f t="shared" si="68"/>
        <v>93600</v>
      </c>
      <c r="I64" s="47">
        <f t="shared" si="68"/>
        <v>37651679.100000001</v>
      </c>
      <c r="J64" s="47">
        <f t="shared" si="68"/>
        <v>51132.84</v>
      </c>
      <c r="K64" s="48">
        <f t="shared" si="68"/>
        <v>57025233</v>
      </c>
      <c r="L64" s="48">
        <f t="shared" si="68"/>
        <v>66458</v>
      </c>
      <c r="M64" s="48">
        <f t="shared" ref="M64:N64" si="70">M65+M66+M67+M68+M69+M70+M71+M72+M73</f>
        <v>2377382</v>
      </c>
      <c r="N64" s="48">
        <f t="shared" si="70"/>
        <v>-36141</v>
      </c>
      <c r="O64" s="47">
        <f t="shared" si="6"/>
        <v>68.898736932949106</v>
      </c>
      <c r="P64" s="47">
        <f t="shared" si="35"/>
        <v>49.837561769607888</v>
      </c>
      <c r="Q64" s="47">
        <f t="shared" si="7"/>
        <v>104.35036686072065</v>
      </c>
      <c r="R64" s="47">
        <f t="shared" si="36"/>
        <v>64.774510472811627</v>
      </c>
    </row>
    <row r="65" spans="1:18" x14ac:dyDescent="0.25">
      <c r="A65" s="3">
        <v>24</v>
      </c>
      <c r="B65" s="49">
        <v>411000</v>
      </c>
      <c r="C65" s="50" t="s">
        <v>147</v>
      </c>
      <c r="D65" s="51">
        <v>24</v>
      </c>
      <c r="E65" s="53">
        <f t="shared" ref="E65:L65" si="71">E226</f>
        <v>21439594</v>
      </c>
      <c r="F65" s="53">
        <f t="shared" ref="F65" si="72">F226</f>
        <v>500</v>
      </c>
      <c r="G65" s="53">
        <f t="shared" si="71"/>
        <v>20290502</v>
      </c>
      <c r="H65" s="53">
        <f t="shared" si="71"/>
        <v>1000</v>
      </c>
      <c r="I65" s="52">
        <f t="shared" si="71"/>
        <v>15865576.720000001</v>
      </c>
      <c r="J65" s="52">
        <f t="shared" si="71"/>
        <v>0</v>
      </c>
      <c r="K65" s="53">
        <f t="shared" si="71"/>
        <v>25102610</v>
      </c>
      <c r="L65" s="53">
        <f t="shared" si="71"/>
        <v>500</v>
      </c>
      <c r="M65" s="53">
        <f t="shared" ref="M65:N65" si="73">M226</f>
        <v>3663016</v>
      </c>
      <c r="N65" s="53">
        <f t="shared" si="73"/>
        <v>0</v>
      </c>
      <c r="O65" s="52">
        <f t="shared" si="6"/>
        <v>74.001292748360811</v>
      </c>
      <c r="P65" s="52">
        <f t="shared" si="35"/>
        <v>0</v>
      </c>
      <c r="Q65" s="52">
        <f t="shared" si="7"/>
        <v>117.08528622323723</v>
      </c>
      <c r="R65" s="52">
        <f t="shared" si="36"/>
        <v>100</v>
      </c>
    </row>
    <row r="66" spans="1:18" x14ac:dyDescent="0.25">
      <c r="A66" s="3">
        <v>25</v>
      </c>
      <c r="B66" s="49">
        <v>412000</v>
      </c>
      <c r="C66" s="50" t="s">
        <v>148</v>
      </c>
      <c r="D66" s="51">
        <v>25</v>
      </c>
      <c r="E66" s="53">
        <f t="shared" ref="E66:L66" si="74">E231</f>
        <v>12462816</v>
      </c>
      <c r="F66" s="53">
        <f t="shared" ref="F66" si="75">F231</f>
        <v>97961</v>
      </c>
      <c r="G66" s="53">
        <f t="shared" si="74"/>
        <v>11188428</v>
      </c>
      <c r="H66" s="53">
        <f t="shared" si="74"/>
        <v>90462</v>
      </c>
      <c r="I66" s="52">
        <f t="shared" si="74"/>
        <v>8194390.0499999998</v>
      </c>
      <c r="J66" s="52">
        <f t="shared" si="74"/>
        <v>48165.84</v>
      </c>
      <c r="K66" s="53">
        <f t="shared" si="74"/>
        <v>11933745</v>
      </c>
      <c r="L66" s="53">
        <f t="shared" si="74"/>
        <v>64300</v>
      </c>
      <c r="M66" s="53">
        <f t="shared" ref="M66:N66" si="76">M231</f>
        <v>-529071</v>
      </c>
      <c r="N66" s="53">
        <f t="shared" si="76"/>
        <v>-33661</v>
      </c>
      <c r="O66" s="52">
        <f t="shared" si="6"/>
        <v>65.750710353101567</v>
      </c>
      <c r="P66" s="52">
        <f t="shared" si="35"/>
        <v>49.168383336225638</v>
      </c>
      <c r="Q66" s="52">
        <f t="shared" si="7"/>
        <v>95.754803729750975</v>
      </c>
      <c r="R66" s="52">
        <f t="shared" si="36"/>
        <v>65.638366288625065</v>
      </c>
    </row>
    <row r="67" spans="1:18" x14ac:dyDescent="0.25">
      <c r="A67" s="3">
        <v>26</v>
      </c>
      <c r="B67" s="49">
        <v>413000</v>
      </c>
      <c r="C67" s="50" t="s">
        <v>149</v>
      </c>
      <c r="D67" s="51">
        <v>26</v>
      </c>
      <c r="E67" s="53">
        <f t="shared" ref="E67:L67" si="77">E241</f>
        <v>797658</v>
      </c>
      <c r="F67" s="53">
        <f t="shared" ref="F67" si="78">F241</f>
        <v>0</v>
      </c>
      <c r="G67" s="53">
        <f t="shared" si="77"/>
        <v>967670</v>
      </c>
      <c r="H67" s="53">
        <f t="shared" si="77"/>
        <v>0</v>
      </c>
      <c r="I67" s="52">
        <f t="shared" si="77"/>
        <v>592380.21</v>
      </c>
      <c r="J67" s="52">
        <f t="shared" si="77"/>
        <v>0</v>
      </c>
      <c r="K67" s="53">
        <f t="shared" si="77"/>
        <v>1009415</v>
      </c>
      <c r="L67" s="53">
        <f t="shared" si="77"/>
        <v>0</v>
      </c>
      <c r="M67" s="53">
        <f t="shared" ref="M67:N67" si="79">M241</f>
        <v>211757</v>
      </c>
      <c r="N67" s="53">
        <f t="shared" si="79"/>
        <v>0</v>
      </c>
      <c r="O67" s="52">
        <f t="shared" si="6"/>
        <v>74.264936852636083</v>
      </c>
      <c r="P67" s="52"/>
      <c r="Q67" s="52">
        <f t="shared" si="7"/>
        <v>126.54734234471414</v>
      </c>
      <c r="R67" s="52"/>
    </row>
    <row r="68" spans="1:18" x14ac:dyDescent="0.25">
      <c r="A68" s="3">
        <v>27</v>
      </c>
      <c r="B68" s="49">
        <v>414000</v>
      </c>
      <c r="C68" s="50" t="s">
        <v>150</v>
      </c>
      <c r="D68" s="51">
        <v>27</v>
      </c>
      <c r="E68" s="53">
        <f t="shared" ref="E68:L68" si="80">E249</f>
        <v>5023500</v>
      </c>
      <c r="F68" s="53">
        <f t="shared" ref="F68" si="81">F249</f>
        <v>0</v>
      </c>
      <c r="G68" s="53">
        <f t="shared" si="80"/>
        <v>3568500</v>
      </c>
      <c r="H68" s="53">
        <f t="shared" si="80"/>
        <v>0</v>
      </c>
      <c r="I68" s="52">
        <f t="shared" si="80"/>
        <v>2518927.4300000002</v>
      </c>
      <c r="J68" s="52">
        <f t="shared" si="80"/>
        <v>0</v>
      </c>
      <c r="K68" s="53">
        <f t="shared" si="80"/>
        <v>5555500</v>
      </c>
      <c r="L68" s="53">
        <f t="shared" si="80"/>
        <v>0</v>
      </c>
      <c r="M68" s="53">
        <f t="shared" ref="M68:N68" si="82">M249</f>
        <v>532000</v>
      </c>
      <c r="N68" s="53">
        <f t="shared" si="82"/>
        <v>0</v>
      </c>
      <c r="O68" s="52">
        <f t="shared" si="6"/>
        <v>50.142877077734646</v>
      </c>
      <c r="P68" s="52"/>
      <c r="Q68" s="52">
        <f t="shared" si="7"/>
        <v>110.59022593809098</v>
      </c>
      <c r="R68" s="52"/>
    </row>
    <row r="69" spans="1:18" x14ac:dyDescent="0.25">
      <c r="A69" s="3">
        <v>28</v>
      </c>
      <c r="B69" s="49">
        <v>415000</v>
      </c>
      <c r="C69" s="50" t="s">
        <v>141</v>
      </c>
      <c r="D69" s="51">
        <v>28</v>
      </c>
      <c r="E69" s="53">
        <f t="shared" ref="E69:L69" si="83">E251</f>
        <v>5571000</v>
      </c>
      <c r="F69" s="53">
        <f t="shared" ref="F69" si="84">F251</f>
        <v>0</v>
      </c>
      <c r="G69" s="53">
        <f t="shared" si="83"/>
        <v>4278000</v>
      </c>
      <c r="H69" s="53">
        <f t="shared" si="83"/>
        <v>0</v>
      </c>
      <c r="I69" s="52">
        <f t="shared" si="83"/>
        <v>3915537.71</v>
      </c>
      <c r="J69" s="52">
        <f t="shared" si="83"/>
        <v>0</v>
      </c>
      <c r="K69" s="53">
        <f t="shared" si="83"/>
        <v>4520600</v>
      </c>
      <c r="L69" s="53">
        <f t="shared" si="83"/>
        <v>0</v>
      </c>
      <c r="M69" s="53">
        <f t="shared" ref="M69:N69" si="85">M251</f>
        <v>-1050400</v>
      </c>
      <c r="N69" s="53">
        <f t="shared" si="85"/>
        <v>0</v>
      </c>
      <c r="O69" s="52">
        <f t="shared" si="6"/>
        <v>70.284288458086522</v>
      </c>
      <c r="P69" s="52"/>
      <c r="Q69" s="52">
        <f t="shared" si="7"/>
        <v>81.145216298689633</v>
      </c>
      <c r="R69" s="52"/>
    </row>
    <row r="70" spans="1:18" ht="30" x14ac:dyDescent="0.25">
      <c r="A70" s="3">
        <v>29</v>
      </c>
      <c r="B70" s="49">
        <v>416000</v>
      </c>
      <c r="C70" s="50" t="s">
        <v>151</v>
      </c>
      <c r="D70" s="51">
        <v>29</v>
      </c>
      <c r="E70" s="53">
        <f t="shared" ref="E70:L70" si="86">E254</f>
        <v>8312436</v>
      </c>
      <c r="F70" s="53">
        <f t="shared" ref="F70" si="87">F254</f>
        <v>4138</v>
      </c>
      <c r="G70" s="53">
        <f t="shared" si="86"/>
        <v>7608220</v>
      </c>
      <c r="H70" s="53">
        <f t="shared" si="86"/>
        <v>2138</v>
      </c>
      <c r="I70" s="52">
        <f t="shared" si="86"/>
        <v>5765222.71</v>
      </c>
      <c r="J70" s="52">
        <f t="shared" si="86"/>
        <v>2967</v>
      </c>
      <c r="K70" s="53">
        <f t="shared" si="86"/>
        <v>8618363</v>
      </c>
      <c r="L70" s="53">
        <f t="shared" si="86"/>
        <v>1658</v>
      </c>
      <c r="M70" s="53">
        <f t="shared" ref="M70:N70" si="88">M254</f>
        <v>305927</v>
      </c>
      <c r="N70" s="53">
        <f t="shared" si="88"/>
        <v>-2480</v>
      </c>
      <c r="O70" s="52">
        <f t="shared" si="6"/>
        <v>69.356596670338277</v>
      </c>
      <c r="P70" s="52">
        <f t="shared" si="35"/>
        <v>71.701304978250363</v>
      </c>
      <c r="Q70" s="52">
        <f t="shared" si="7"/>
        <v>103.68035314798215</v>
      </c>
      <c r="R70" s="52">
        <f t="shared" si="36"/>
        <v>40.06766553890769</v>
      </c>
    </row>
    <row r="71" spans="1:18" ht="30" x14ac:dyDescent="0.25">
      <c r="A71" s="3">
        <v>30</v>
      </c>
      <c r="B71" s="49">
        <v>417000</v>
      </c>
      <c r="C71" s="50" t="s">
        <v>152</v>
      </c>
      <c r="D71" s="51">
        <v>30</v>
      </c>
      <c r="E71" s="53">
        <f t="shared" ref="E71:L71" si="89">E257</f>
        <v>0</v>
      </c>
      <c r="F71" s="53">
        <f t="shared" ref="F71" si="90">F257</f>
        <v>0</v>
      </c>
      <c r="G71" s="53">
        <f t="shared" si="89"/>
        <v>0</v>
      </c>
      <c r="H71" s="53">
        <f t="shared" si="89"/>
        <v>0</v>
      </c>
      <c r="I71" s="52">
        <f t="shared" si="89"/>
        <v>0</v>
      </c>
      <c r="J71" s="52">
        <f t="shared" si="89"/>
        <v>0</v>
      </c>
      <c r="K71" s="53">
        <f t="shared" si="89"/>
        <v>0</v>
      </c>
      <c r="L71" s="53">
        <f t="shared" si="89"/>
        <v>0</v>
      </c>
      <c r="M71" s="53">
        <f t="shared" ref="M71:N71" si="91">M257</f>
        <v>0</v>
      </c>
      <c r="N71" s="53">
        <f t="shared" si="91"/>
        <v>0</v>
      </c>
      <c r="O71" s="52"/>
      <c r="P71" s="52"/>
      <c r="Q71" s="52"/>
      <c r="R71" s="52"/>
    </row>
    <row r="72" spans="1:18" ht="30" x14ac:dyDescent="0.25">
      <c r="A72" s="3">
        <v>31</v>
      </c>
      <c r="B72" s="49">
        <v>418000</v>
      </c>
      <c r="C72" s="50" t="s">
        <v>153</v>
      </c>
      <c r="D72" s="51">
        <v>31</v>
      </c>
      <c r="E72" s="53">
        <f t="shared" ref="E72:L72" si="92">E262</f>
        <v>202500</v>
      </c>
      <c r="F72" s="53">
        <f t="shared" ref="F72" si="93">F262</f>
        <v>0</v>
      </c>
      <c r="G72" s="53">
        <f t="shared" si="92"/>
        <v>202500</v>
      </c>
      <c r="H72" s="53">
        <f t="shared" si="92"/>
        <v>0</v>
      </c>
      <c r="I72" s="52">
        <f t="shared" si="92"/>
        <v>80485.34</v>
      </c>
      <c r="J72" s="52">
        <f t="shared" si="92"/>
        <v>0</v>
      </c>
      <c r="K72" s="53">
        <f t="shared" si="92"/>
        <v>185000</v>
      </c>
      <c r="L72" s="53">
        <f t="shared" si="92"/>
        <v>0</v>
      </c>
      <c r="M72" s="53">
        <f t="shared" ref="M72:N72" si="94">M262</f>
        <v>-17500</v>
      </c>
      <c r="N72" s="53">
        <f t="shared" si="94"/>
        <v>0</v>
      </c>
      <c r="O72" s="52">
        <f t="shared" si="6"/>
        <v>39.745846913580245</v>
      </c>
      <c r="P72" s="52"/>
      <c r="Q72" s="52">
        <f t="shared" si="7"/>
        <v>91.358024691358025</v>
      </c>
      <c r="R72" s="52"/>
    </row>
    <row r="73" spans="1:18" x14ac:dyDescent="0.25">
      <c r="A73" s="3">
        <v>32</v>
      </c>
      <c r="B73" s="49">
        <v>419000</v>
      </c>
      <c r="C73" s="50" t="s">
        <v>154</v>
      </c>
      <c r="D73" s="51">
        <v>32</v>
      </c>
      <c r="E73" s="53">
        <f t="shared" ref="E73:L73" si="95">E267</f>
        <v>838347</v>
      </c>
      <c r="F73" s="53">
        <f t="shared" ref="F73" si="96">F267</f>
        <v>0</v>
      </c>
      <c r="G73" s="53">
        <f t="shared" si="95"/>
        <v>54000</v>
      </c>
      <c r="H73" s="53">
        <f t="shared" si="95"/>
        <v>0</v>
      </c>
      <c r="I73" s="52">
        <f t="shared" si="95"/>
        <v>719158.93</v>
      </c>
      <c r="J73" s="52">
        <f t="shared" si="95"/>
        <v>0</v>
      </c>
      <c r="K73" s="53">
        <f t="shared" si="95"/>
        <v>100000</v>
      </c>
      <c r="L73" s="53">
        <f t="shared" si="95"/>
        <v>0</v>
      </c>
      <c r="M73" s="53">
        <f t="shared" ref="M73:N73" si="97">M267</f>
        <v>-738347</v>
      </c>
      <c r="N73" s="53">
        <f t="shared" si="97"/>
        <v>0</v>
      </c>
      <c r="O73" s="52">
        <f t="shared" si="6"/>
        <v>85.782966957596315</v>
      </c>
      <c r="P73" s="52"/>
      <c r="Q73" s="52">
        <f t="shared" si="7"/>
        <v>11.928234967143677</v>
      </c>
      <c r="R73" s="52"/>
    </row>
    <row r="74" spans="1:18" s="4" customFormat="1" x14ac:dyDescent="0.25">
      <c r="A74" s="3">
        <v>33</v>
      </c>
      <c r="B74" s="46">
        <v>480000</v>
      </c>
      <c r="C74" s="46" t="s">
        <v>155</v>
      </c>
      <c r="D74" s="45" t="s">
        <v>7</v>
      </c>
      <c r="E74" s="48">
        <f t="shared" ref="E74:L74" si="98">E75+E76</f>
        <v>432280</v>
      </c>
      <c r="F74" s="48">
        <f t="shared" ref="F74" si="99">F75+F76</f>
        <v>0</v>
      </c>
      <c r="G74" s="48">
        <f t="shared" si="98"/>
        <v>322330</v>
      </c>
      <c r="H74" s="48">
        <f t="shared" si="98"/>
        <v>0</v>
      </c>
      <c r="I74" s="47">
        <f t="shared" si="98"/>
        <v>255798.43</v>
      </c>
      <c r="J74" s="47">
        <f t="shared" si="98"/>
        <v>0</v>
      </c>
      <c r="K74" s="48">
        <f t="shared" si="98"/>
        <v>366570</v>
      </c>
      <c r="L74" s="48">
        <f t="shared" si="98"/>
        <v>0</v>
      </c>
      <c r="M74" s="48">
        <f t="shared" ref="M74:N74" si="100">M75+M76</f>
        <v>-65710</v>
      </c>
      <c r="N74" s="48">
        <f t="shared" si="100"/>
        <v>0</v>
      </c>
      <c r="O74" s="47">
        <f t="shared" si="6"/>
        <v>59.174245859165353</v>
      </c>
      <c r="P74" s="47"/>
      <c r="Q74" s="47">
        <f t="shared" si="7"/>
        <v>84.799204219487365</v>
      </c>
      <c r="R74" s="47"/>
    </row>
    <row r="75" spans="1:18" x14ac:dyDescent="0.25">
      <c r="A75" s="3">
        <v>34</v>
      </c>
      <c r="B75" s="49">
        <v>487000</v>
      </c>
      <c r="C75" s="50" t="s">
        <v>143</v>
      </c>
      <c r="D75" s="51">
        <v>34</v>
      </c>
      <c r="E75" s="53">
        <f t="shared" ref="E75:L75" si="101">E270</f>
        <v>432280</v>
      </c>
      <c r="F75" s="53">
        <f t="shared" ref="F75" si="102">F270</f>
        <v>0</v>
      </c>
      <c r="G75" s="53">
        <f t="shared" si="101"/>
        <v>322330</v>
      </c>
      <c r="H75" s="53">
        <f t="shared" si="101"/>
        <v>0</v>
      </c>
      <c r="I75" s="52">
        <f t="shared" si="101"/>
        <v>255798.43</v>
      </c>
      <c r="J75" s="52">
        <f t="shared" si="101"/>
        <v>0</v>
      </c>
      <c r="K75" s="53">
        <f t="shared" si="101"/>
        <v>366570</v>
      </c>
      <c r="L75" s="53">
        <f t="shared" si="101"/>
        <v>0</v>
      </c>
      <c r="M75" s="53">
        <f t="shared" ref="M75:N75" si="103">M270</f>
        <v>-65710</v>
      </c>
      <c r="N75" s="53">
        <f t="shared" si="103"/>
        <v>0</v>
      </c>
      <c r="O75" s="52">
        <f t="shared" si="6"/>
        <v>59.174245859165353</v>
      </c>
      <c r="P75" s="52"/>
      <c r="Q75" s="52">
        <f t="shared" si="7"/>
        <v>84.799204219487365</v>
      </c>
      <c r="R75" s="52"/>
    </row>
    <row r="76" spans="1:18" x14ac:dyDescent="0.25">
      <c r="A76" s="3">
        <v>35</v>
      </c>
      <c r="B76" s="49">
        <v>488000</v>
      </c>
      <c r="C76" s="50" t="s">
        <v>144</v>
      </c>
      <c r="D76" s="51">
        <v>35</v>
      </c>
      <c r="E76" s="53">
        <f t="shared" ref="E76:L76" si="104">E276</f>
        <v>0</v>
      </c>
      <c r="F76" s="53">
        <f t="shared" ref="F76" si="105">F276</f>
        <v>0</v>
      </c>
      <c r="G76" s="53">
        <f t="shared" si="104"/>
        <v>0</v>
      </c>
      <c r="H76" s="53">
        <f t="shared" si="104"/>
        <v>0</v>
      </c>
      <c r="I76" s="52">
        <f t="shared" si="104"/>
        <v>0</v>
      </c>
      <c r="J76" s="52">
        <f t="shared" si="104"/>
        <v>0</v>
      </c>
      <c r="K76" s="53">
        <f t="shared" si="104"/>
        <v>0</v>
      </c>
      <c r="L76" s="53">
        <f t="shared" si="104"/>
        <v>0</v>
      </c>
      <c r="M76" s="53">
        <f t="shared" ref="M76:N76" si="106">M276</f>
        <v>0</v>
      </c>
      <c r="N76" s="53">
        <f t="shared" si="106"/>
        <v>0</v>
      </c>
      <c r="O76" s="52"/>
      <c r="P76" s="52"/>
      <c r="Q76" s="52"/>
      <c r="R76" s="52"/>
    </row>
    <row r="77" spans="1:18" s="4" customFormat="1" x14ac:dyDescent="0.25">
      <c r="A77" s="3">
        <v>36</v>
      </c>
      <c r="B77" s="46" t="s">
        <v>8</v>
      </c>
      <c r="C77" s="46" t="s">
        <v>156</v>
      </c>
      <c r="D77" s="45">
        <v>36</v>
      </c>
      <c r="E77" s="58">
        <f t="shared" ref="E77:L77" si="107">E278</f>
        <v>250000</v>
      </c>
      <c r="F77" s="58">
        <f t="shared" ref="F77" si="108">F278</f>
        <v>0</v>
      </c>
      <c r="G77" s="58">
        <f t="shared" si="107"/>
        <v>200000</v>
      </c>
      <c r="H77" s="58">
        <f t="shared" si="107"/>
        <v>0</v>
      </c>
      <c r="I77" s="161">
        <f t="shared" si="107"/>
        <v>171525</v>
      </c>
      <c r="J77" s="161">
        <f t="shared" si="107"/>
        <v>0</v>
      </c>
      <c r="K77" s="58">
        <f t="shared" si="107"/>
        <v>400000</v>
      </c>
      <c r="L77" s="58">
        <f t="shared" si="107"/>
        <v>0</v>
      </c>
      <c r="M77" s="58">
        <f t="shared" ref="M77:N77" si="109">M278</f>
        <v>150000</v>
      </c>
      <c r="N77" s="58">
        <f t="shared" si="109"/>
        <v>0</v>
      </c>
      <c r="O77" s="47">
        <f t="shared" si="6"/>
        <v>68.61</v>
      </c>
      <c r="P77" s="47"/>
      <c r="Q77" s="47">
        <f t="shared" si="7"/>
        <v>160</v>
      </c>
      <c r="R77" s="47"/>
    </row>
    <row r="78" spans="1:18" s="4" customFormat="1" x14ac:dyDescent="0.25">
      <c r="A78" s="3">
        <v>37</v>
      </c>
      <c r="B78" s="45"/>
      <c r="C78" s="46" t="s">
        <v>157</v>
      </c>
      <c r="D78" s="45" t="s">
        <v>9</v>
      </c>
      <c r="E78" s="48">
        <f t="shared" ref="E78:L78" si="110">E42-E63</f>
        <v>12205243</v>
      </c>
      <c r="F78" s="48">
        <f t="shared" ref="F78" si="111">F42-F63</f>
        <v>2000</v>
      </c>
      <c r="G78" s="48">
        <f t="shared" si="110"/>
        <v>2654568</v>
      </c>
      <c r="H78" s="48">
        <f t="shared" si="110"/>
        <v>3400</v>
      </c>
      <c r="I78" s="47">
        <f t="shared" si="110"/>
        <v>14799190.670000009</v>
      </c>
      <c r="J78" s="47">
        <f t="shared" si="110"/>
        <v>8056.9900000000052</v>
      </c>
      <c r="K78" s="48">
        <f t="shared" si="110"/>
        <v>3800254</v>
      </c>
      <c r="L78" s="48">
        <f t="shared" si="110"/>
        <v>1400</v>
      </c>
      <c r="M78" s="48">
        <f t="shared" ref="M78:N78" si="112">M42-M63</f>
        <v>-8404989</v>
      </c>
      <c r="N78" s="48">
        <f t="shared" si="112"/>
        <v>-600</v>
      </c>
      <c r="O78" s="47">
        <f t="shared" si="6"/>
        <v>121.2527326985625</v>
      </c>
      <c r="P78" s="47">
        <f t="shared" si="35"/>
        <v>402.84950000000032</v>
      </c>
      <c r="Q78" s="47">
        <f t="shared" si="7"/>
        <v>31.136242023202655</v>
      </c>
      <c r="R78" s="47">
        <f t="shared" si="36"/>
        <v>70</v>
      </c>
    </row>
    <row r="79" spans="1:18" s="4" customFormat="1" ht="24" customHeight="1" x14ac:dyDescent="0.25">
      <c r="A79" s="3">
        <v>38</v>
      </c>
      <c r="B79" s="45"/>
      <c r="C79" s="46" t="s">
        <v>158</v>
      </c>
      <c r="D79" s="45" t="s">
        <v>10</v>
      </c>
      <c r="E79" s="48">
        <f t="shared" ref="E79:L79" si="113">E80+E87-E89-E97</f>
        <v>-17989447</v>
      </c>
      <c r="F79" s="48">
        <f t="shared" ref="F79" si="114">F80+F87-F89-F97</f>
        <v>-2000</v>
      </c>
      <c r="G79" s="48">
        <f t="shared" si="113"/>
        <v>-9443472</v>
      </c>
      <c r="H79" s="48">
        <f t="shared" si="113"/>
        <v>-3400</v>
      </c>
      <c r="I79" s="47">
        <f t="shared" si="113"/>
        <v>-1928218.0999999996</v>
      </c>
      <c r="J79" s="47">
        <f t="shared" si="113"/>
        <v>-168.66</v>
      </c>
      <c r="K79" s="48">
        <f t="shared" si="113"/>
        <v>-17130171</v>
      </c>
      <c r="L79" s="48">
        <f t="shared" si="113"/>
        <v>-1400</v>
      </c>
      <c r="M79" s="48">
        <f t="shared" ref="M79:N79" si="115">M80+M87-M89-M97</f>
        <v>859276</v>
      </c>
      <c r="N79" s="48">
        <f t="shared" si="115"/>
        <v>600</v>
      </c>
      <c r="O79" s="47">
        <f t="shared" si="6"/>
        <v>10.718606858787821</v>
      </c>
      <c r="P79" s="47">
        <f t="shared" si="35"/>
        <v>8.4329999999999998</v>
      </c>
      <c r="Q79" s="47">
        <f t="shared" si="7"/>
        <v>95.223444055840062</v>
      </c>
      <c r="R79" s="47">
        <f t="shared" si="36"/>
        <v>70</v>
      </c>
    </row>
    <row r="80" spans="1:18" s="4" customFormat="1" ht="30" x14ac:dyDescent="0.25">
      <c r="A80" s="3">
        <v>39</v>
      </c>
      <c r="B80" s="46">
        <v>810000</v>
      </c>
      <c r="C80" s="46" t="s">
        <v>159</v>
      </c>
      <c r="D80" s="45" t="s">
        <v>11</v>
      </c>
      <c r="E80" s="48">
        <f t="shared" ref="E80:L80" si="116">E81+E82+E83+E84+E85+E86</f>
        <v>1022700</v>
      </c>
      <c r="F80" s="48">
        <f t="shared" ref="F80" si="117">F81+F82+F83+F84+F85+F86</f>
        <v>0</v>
      </c>
      <c r="G80" s="48">
        <f t="shared" si="116"/>
        <v>441000</v>
      </c>
      <c r="H80" s="48">
        <f t="shared" si="116"/>
        <v>0</v>
      </c>
      <c r="I80" s="47">
        <f t="shared" si="116"/>
        <v>925851.12</v>
      </c>
      <c r="J80" s="47">
        <f t="shared" si="116"/>
        <v>0</v>
      </c>
      <c r="K80" s="48">
        <f t="shared" si="116"/>
        <v>1100000</v>
      </c>
      <c r="L80" s="48">
        <f t="shared" si="116"/>
        <v>0</v>
      </c>
      <c r="M80" s="48">
        <f t="shared" ref="M80:N80" si="118">M81+M82+M83+M84+M85+M86</f>
        <v>77300</v>
      </c>
      <c r="N80" s="48">
        <f t="shared" si="118"/>
        <v>0</v>
      </c>
      <c r="O80" s="47">
        <f t="shared" si="6"/>
        <v>90.530079202112063</v>
      </c>
      <c r="P80" s="47"/>
      <c r="Q80" s="47">
        <f t="shared" si="7"/>
        <v>107.5584237801897</v>
      </c>
      <c r="R80" s="47"/>
    </row>
    <row r="81" spans="1:18" ht="30" x14ac:dyDescent="0.25">
      <c r="A81" s="3">
        <v>40</v>
      </c>
      <c r="B81" s="49">
        <v>811000</v>
      </c>
      <c r="C81" s="50" t="s">
        <v>160</v>
      </c>
      <c r="D81" s="51">
        <v>40</v>
      </c>
      <c r="E81" s="53">
        <f t="shared" ref="E81:L81" si="119">E194</f>
        <v>55000</v>
      </c>
      <c r="F81" s="53">
        <f t="shared" ref="F81" si="120">F194</f>
        <v>0</v>
      </c>
      <c r="G81" s="53">
        <f t="shared" si="119"/>
        <v>301000</v>
      </c>
      <c r="H81" s="53">
        <f t="shared" si="119"/>
        <v>0</v>
      </c>
      <c r="I81" s="52">
        <f t="shared" si="119"/>
        <v>0</v>
      </c>
      <c r="J81" s="52">
        <f t="shared" si="119"/>
        <v>0</v>
      </c>
      <c r="K81" s="53">
        <f t="shared" si="119"/>
        <v>100000</v>
      </c>
      <c r="L81" s="53">
        <f t="shared" si="119"/>
        <v>0</v>
      </c>
      <c r="M81" s="53">
        <f t="shared" ref="M81:N81" si="121">M194</f>
        <v>45000</v>
      </c>
      <c r="N81" s="53">
        <f t="shared" si="121"/>
        <v>0</v>
      </c>
      <c r="O81" s="52">
        <f t="shared" si="6"/>
        <v>0</v>
      </c>
      <c r="P81" s="52"/>
      <c r="Q81" s="52">
        <f t="shared" si="7"/>
        <v>181.81818181818181</v>
      </c>
      <c r="R81" s="52"/>
    </row>
    <row r="82" spans="1:18" x14ac:dyDescent="0.25">
      <c r="A82" s="3">
        <v>41</v>
      </c>
      <c r="B82" s="49">
        <v>812000</v>
      </c>
      <c r="C82" s="50" t="s">
        <v>161</v>
      </c>
      <c r="D82" s="51">
        <v>41</v>
      </c>
      <c r="E82" s="53">
        <f t="shared" ref="E82:L82" si="122">E200</f>
        <v>0</v>
      </c>
      <c r="F82" s="53">
        <f t="shared" ref="F82" si="123">F200</f>
        <v>0</v>
      </c>
      <c r="G82" s="53">
        <f t="shared" si="122"/>
        <v>0</v>
      </c>
      <c r="H82" s="53">
        <f t="shared" si="122"/>
        <v>0</v>
      </c>
      <c r="I82" s="52">
        <f t="shared" si="122"/>
        <v>0</v>
      </c>
      <c r="J82" s="52">
        <f t="shared" si="122"/>
        <v>0</v>
      </c>
      <c r="K82" s="53">
        <f t="shared" si="122"/>
        <v>0</v>
      </c>
      <c r="L82" s="53">
        <f t="shared" si="122"/>
        <v>0</v>
      </c>
      <c r="M82" s="53">
        <f t="shared" ref="M82:N82" si="124">M200</f>
        <v>0</v>
      </c>
      <c r="N82" s="53">
        <f t="shared" si="124"/>
        <v>0</v>
      </c>
      <c r="O82" s="52"/>
      <c r="P82" s="52"/>
      <c r="Q82" s="52"/>
      <c r="R82" s="52"/>
    </row>
    <row r="83" spans="1:18" ht="30" x14ac:dyDescent="0.25">
      <c r="A83" s="3">
        <v>42</v>
      </c>
      <c r="B83" s="49">
        <v>813000</v>
      </c>
      <c r="C83" s="50" t="s">
        <v>162</v>
      </c>
      <c r="D83" s="51">
        <v>42</v>
      </c>
      <c r="E83" s="53">
        <f t="shared" ref="E83:L83" si="125">E202</f>
        <v>967700</v>
      </c>
      <c r="F83" s="53">
        <f t="shared" ref="F83" si="126">F202</f>
        <v>0</v>
      </c>
      <c r="G83" s="53">
        <f t="shared" si="125"/>
        <v>140000</v>
      </c>
      <c r="H83" s="53">
        <f t="shared" si="125"/>
        <v>0</v>
      </c>
      <c r="I83" s="52">
        <f t="shared" si="125"/>
        <v>925851.12</v>
      </c>
      <c r="J83" s="52">
        <f t="shared" si="125"/>
        <v>0</v>
      </c>
      <c r="K83" s="53">
        <f t="shared" si="125"/>
        <v>1000000</v>
      </c>
      <c r="L83" s="53">
        <f t="shared" si="125"/>
        <v>0</v>
      </c>
      <c r="M83" s="53">
        <f t="shared" ref="M83:N83" si="127">M202</f>
        <v>32300</v>
      </c>
      <c r="N83" s="53">
        <f t="shared" si="127"/>
        <v>0</v>
      </c>
      <c r="O83" s="52">
        <f t="shared" si="6"/>
        <v>95.675428335227863</v>
      </c>
      <c r="P83" s="52"/>
      <c r="Q83" s="52">
        <f t="shared" si="7"/>
        <v>103.33781130515656</v>
      </c>
      <c r="R83" s="52"/>
    </row>
    <row r="84" spans="1:18" ht="45" x14ac:dyDescent="0.25">
      <c r="A84" s="3">
        <v>43</v>
      </c>
      <c r="B84" s="49">
        <v>814000</v>
      </c>
      <c r="C84" s="50" t="s">
        <v>163</v>
      </c>
      <c r="D84" s="51">
        <v>43</v>
      </c>
      <c r="E84" s="53">
        <f t="shared" ref="E84:L84" si="128">E207</f>
        <v>0</v>
      </c>
      <c r="F84" s="53">
        <f t="shared" ref="F84" si="129">F207</f>
        <v>0</v>
      </c>
      <c r="G84" s="53">
        <f t="shared" si="128"/>
        <v>0</v>
      </c>
      <c r="H84" s="53">
        <f t="shared" si="128"/>
        <v>0</v>
      </c>
      <c r="I84" s="52">
        <f t="shared" si="128"/>
        <v>0</v>
      </c>
      <c r="J84" s="52">
        <f t="shared" si="128"/>
        <v>0</v>
      </c>
      <c r="K84" s="53">
        <f t="shared" si="128"/>
        <v>0</v>
      </c>
      <c r="L84" s="53">
        <f t="shared" si="128"/>
        <v>0</v>
      </c>
      <c r="M84" s="53">
        <f t="shared" ref="M84:N84" si="130">M207</f>
        <v>0</v>
      </c>
      <c r="N84" s="53">
        <f t="shared" si="130"/>
        <v>0</v>
      </c>
      <c r="O84" s="52"/>
      <c r="P84" s="52"/>
      <c r="Q84" s="52"/>
      <c r="R84" s="52"/>
    </row>
    <row r="85" spans="1:18" x14ac:dyDescent="0.25">
      <c r="A85" s="3">
        <v>44</v>
      </c>
      <c r="B85" s="49">
        <v>815000</v>
      </c>
      <c r="C85" s="50" t="s">
        <v>164</v>
      </c>
      <c r="D85" s="51">
        <v>44</v>
      </c>
      <c r="E85" s="53">
        <f t="shared" ref="E85:L85" si="131">E209</f>
        <v>0</v>
      </c>
      <c r="F85" s="53">
        <f t="shared" ref="F85" si="132">F209</f>
        <v>0</v>
      </c>
      <c r="G85" s="53">
        <f t="shared" si="131"/>
        <v>0</v>
      </c>
      <c r="H85" s="53">
        <f t="shared" si="131"/>
        <v>0</v>
      </c>
      <c r="I85" s="52">
        <f t="shared" si="131"/>
        <v>0</v>
      </c>
      <c r="J85" s="52">
        <f t="shared" si="131"/>
        <v>0</v>
      </c>
      <c r="K85" s="53">
        <f t="shared" si="131"/>
        <v>0</v>
      </c>
      <c r="L85" s="53">
        <f t="shared" si="131"/>
        <v>0</v>
      </c>
      <c r="M85" s="53">
        <f t="shared" ref="M85:N85" si="133">M209</f>
        <v>0</v>
      </c>
      <c r="N85" s="53">
        <f t="shared" si="133"/>
        <v>0</v>
      </c>
      <c r="O85" s="52"/>
      <c r="P85" s="52"/>
      <c r="Q85" s="52"/>
      <c r="R85" s="52"/>
    </row>
    <row r="86" spans="1:18" ht="30" x14ac:dyDescent="0.25">
      <c r="A86" s="3">
        <v>45</v>
      </c>
      <c r="B86" s="49">
        <v>816000</v>
      </c>
      <c r="C86" s="50" t="s">
        <v>165</v>
      </c>
      <c r="D86" s="51">
        <v>45</v>
      </c>
      <c r="E86" s="53">
        <f t="shared" ref="E86:L86" si="134">E211</f>
        <v>0</v>
      </c>
      <c r="F86" s="53">
        <f t="shared" ref="F86" si="135">F211</f>
        <v>0</v>
      </c>
      <c r="G86" s="53">
        <f t="shared" si="134"/>
        <v>0</v>
      </c>
      <c r="H86" s="53">
        <f t="shared" si="134"/>
        <v>0</v>
      </c>
      <c r="I86" s="52">
        <f t="shared" si="134"/>
        <v>0</v>
      </c>
      <c r="J86" s="52">
        <f t="shared" si="134"/>
        <v>0</v>
      </c>
      <c r="K86" s="53">
        <f t="shared" si="134"/>
        <v>0</v>
      </c>
      <c r="L86" s="53">
        <f t="shared" si="134"/>
        <v>0</v>
      </c>
      <c r="M86" s="53">
        <f t="shared" ref="M86:N86" si="136">M211</f>
        <v>0</v>
      </c>
      <c r="N86" s="53">
        <f t="shared" si="136"/>
        <v>0</v>
      </c>
      <c r="O86" s="52"/>
      <c r="P86" s="52"/>
      <c r="Q86" s="52"/>
      <c r="R86" s="52"/>
    </row>
    <row r="87" spans="1:18" s="6" customFormat="1" ht="30" x14ac:dyDescent="0.25">
      <c r="A87" s="3">
        <v>46</v>
      </c>
      <c r="B87" s="46">
        <v>880000</v>
      </c>
      <c r="C87" s="59" t="s">
        <v>166</v>
      </c>
      <c r="D87" s="45" t="s">
        <v>12</v>
      </c>
      <c r="E87" s="57">
        <f t="shared" ref="E87:N87" si="137">E88</f>
        <v>0</v>
      </c>
      <c r="F87" s="57">
        <f t="shared" si="137"/>
        <v>0</v>
      </c>
      <c r="G87" s="57">
        <f t="shared" si="137"/>
        <v>0</v>
      </c>
      <c r="H87" s="57">
        <f t="shared" si="137"/>
        <v>0</v>
      </c>
      <c r="I87" s="160">
        <f t="shared" si="137"/>
        <v>0</v>
      </c>
      <c r="J87" s="160">
        <f t="shared" si="137"/>
        <v>0</v>
      </c>
      <c r="K87" s="57">
        <f t="shared" si="137"/>
        <v>0</v>
      </c>
      <c r="L87" s="57">
        <f t="shared" si="137"/>
        <v>0</v>
      </c>
      <c r="M87" s="57">
        <f t="shared" si="137"/>
        <v>0</v>
      </c>
      <c r="N87" s="57">
        <f t="shared" si="137"/>
        <v>0</v>
      </c>
      <c r="O87" s="47"/>
      <c r="P87" s="47"/>
      <c r="Q87" s="47"/>
      <c r="R87" s="47"/>
    </row>
    <row r="88" spans="1:18" s="6" customFormat="1" ht="30" x14ac:dyDescent="0.25">
      <c r="A88" s="3">
        <v>47</v>
      </c>
      <c r="B88" s="49">
        <v>881000</v>
      </c>
      <c r="C88" s="60" t="s">
        <v>167</v>
      </c>
      <c r="D88" s="51">
        <v>47</v>
      </c>
      <c r="E88" s="61">
        <f t="shared" ref="E88:L88" si="138">E214</f>
        <v>0</v>
      </c>
      <c r="F88" s="61">
        <f t="shared" ref="F88" si="139">F214</f>
        <v>0</v>
      </c>
      <c r="G88" s="61">
        <f t="shared" si="138"/>
        <v>0</v>
      </c>
      <c r="H88" s="61">
        <f t="shared" si="138"/>
        <v>0</v>
      </c>
      <c r="I88" s="162">
        <f t="shared" si="138"/>
        <v>0</v>
      </c>
      <c r="J88" s="162">
        <f t="shared" si="138"/>
        <v>0</v>
      </c>
      <c r="K88" s="61">
        <f t="shared" si="138"/>
        <v>0</v>
      </c>
      <c r="L88" s="61">
        <f t="shared" si="138"/>
        <v>0</v>
      </c>
      <c r="M88" s="61">
        <f t="shared" ref="M88:N88" si="140">M214</f>
        <v>0</v>
      </c>
      <c r="N88" s="61">
        <f t="shared" si="140"/>
        <v>0</v>
      </c>
      <c r="O88" s="52"/>
      <c r="P88" s="52"/>
      <c r="Q88" s="52"/>
      <c r="R88" s="52"/>
    </row>
    <row r="89" spans="1:18" s="4" customFormat="1" ht="30" x14ac:dyDescent="0.25">
      <c r="A89" s="3">
        <v>48</v>
      </c>
      <c r="B89" s="46">
        <v>510000</v>
      </c>
      <c r="C89" s="46" t="s">
        <v>168</v>
      </c>
      <c r="D89" s="45" t="s">
        <v>13</v>
      </c>
      <c r="E89" s="48">
        <f t="shared" ref="E89:L89" si="141">E90+E91+E92+E93+E94+E95+E96</f>
        <v>19012147</v>
      </c>
      <c r="F89" s="48">
        <f t="shared" ref="F89" si="142">F90+F91+F92+F93+F94+F95+F96</f>
        <v>2000</v>
      </c>
      <c r="G89" s="48">
        <f t="shared" si="141"/>
        <v>9884472</v>
      </c>
      <c r="H89" s="48">
        <f t="shared" si="141"/>
        <v>3400</v>
      </c>
      <c r="I89" s="47">
        <f t="shared" si="141"/>
        <v>2854069.2199999997</v>
      </c>
      <c r="J89" s="47">
        <f t="shared" si="141"/>
        <v>168.66</v>
      </c>
      <c r="K89" s="48">
        <f t="shared" si="141"/>
        <v>18230171</v>
      </c>
      <c r="L89" s="48">
        <f t="shared" si="141"/>
        <v>1400</v>
      </c>
      <c r="M89" s="48">
        <f t="shared" ref="M89:N89" si="143">M90+M91+M92+M93+M94+M95+M96</f>
        <v>-781976</v>
      </c>
      <c r="N89" s="48">
        <f t="shared" si="143"/>
        <v>-600</v>
      </c>
      <c r="O89" s="47">
        <f t="shared" si="6"/>
        <v>15.011819654034863</v>
      </c>
      <c r="P89" s="47">
        <f t="shared" si="35"/>
        <v>8.4329999999999998</v>
      </c>
      <c r="Q89" s="47">
        <f t="shared" si="7"/>
        <v>95.886966369447919</v>
      </c>
      <c r="R89" s="47">
        <f t="shared" si="36"/>
        <v>70</v>
      </c>
    </row>
    <row r="90" spans="1:18" ht="30" x14ac:dyDescent="0.25">
      <c r="A90" s="3">
        <v>49</v>
      </c>
      <c r="B90" s="49">
        <v>511000</v>
      </c>
      <c r="C90" s="50" t="s">
        <v>169</v>
      </c>
      <c r="D90" s="51">
        <v>49</v>
      </c>
      <c r="E90" s="53">
        <f t="shared" ref="E90:L90" si="144">E283</f>
        <v>18155847</v>
      </c>
      <c r="F90" s="53">
        <f t="shared" ref="F90" si="145">F283</f>
        <v>1500</v>
      </c>
      <c r="G90" s="53">
        <f t="shared" si="144"/>
        <v>9575872</v>
      </c>
      <c r="H90" s="53">
        <f t="shared" si="144"/>
        <v>2400</v>
      </c>
      <c r="I90" s="52">
        <f t="shared" si="144"/>
        <v>2281851.9699999997</v>
      </c>
      <c r="J90" s="52">
        <f t="shared" si="144"/>
        <v>0</v>
      </c>
      <c r="K90" s="53">
        <f t="shared" si="144"/>
        <v>17395621</v>
      </c>
      <c r="L90" s="53">
        <f t="shared" si="144"/>
        <v>400</v>
      </c>
      <c r="M90" s="53">
        <f t="shared" ref="M90:N90" si="146">M283</f>
        <v>-760226</v>
      </c>
      <c r="N90" s="53">
        <f t="shared" si="146"/>
        <v>-1100</v>
      </c>
      <c r="O90" s="52">
        <f t="shared" si="6"/>
        <v>12.568138352344564</v>
      </c>
      <c r="P90" s="52">
        <f t="shared" si="35"/>
        <v>0</v>
      </c>
      <c r="Q90" s="52">
        <f t="shared" si="7"/>
        <v>95.812775906296181</v>
      </c>
      <c r="R90" s="52">
        <f t="shared" si="36"/>
        <v>26.666666666666668</v>
      </c>
    </row>
    <row r="91" spans="1:18" x14ac:dyDescent="0.25">
      <c r="A91" s="3">
        <v>50</v>
      </c>
      <c r="B91" s="49">
        <v>512000</v>
      </c>
      <c r="C91" s="50" t="s">
        <v>170</v>
      </c>
      <c r="D91" s="51">
        <v>50</v>
      </c>
      <c r="E91" s="53">
        <f t="shared" ref="E91:L91" si="147">E291</f>
        <v>0</v>
      </c>
      <c r="F91" s="53">
        <f t="shared" ref="F91" si="148">F291</f>
        <v>0</v>
      </c>
      <c r="G91" s="53">
        <f t="shared" si="147"/>
        <v>0</v>
      </c>
      <c r="H91" s="53">
        <f t="shared" si="147"/>
        <v>0</v>
      </c>
      <c r="I91" s="52">
        <f t="shared" si="147"/>
        <v>0</v>
      </c>
      <c r="J91" s="52">
        <f t="shared" si="147"/>
        <v>0</v>
      </c>
      <c r="K91" s="53">
        <f t="shared" si="147"/>
        <v>0</v>
      </c>
      <c r="L91" s="53">
        <f t="shared" si="147"/>
        <v>0</v>
      </c>
      <c r="M91" s="53">
        <f t="shared" ref="M91:N91" si="149">M291</f>
        <v>0</v>
      </c>
      <c r="N91" s="53">
        <f t="shared" si="149"/>
        <v>0</v>
      </c>
      <c r="O91" s="52"/>
      <c r="P91" s="52"/>
      <c r="Q91" s="52"/>
      <c r="R91" s="52"/>
    </row>
    <row r="92" spans="1:18" ht="30" x14ac:dyDescent="0.25">
      <c r="A92" s="3">
        <v>51</v>
      </c>
      <c r="B92" s="49">
        <v>513000</v>
      </c>
      <c r="C92" s="50" t="s">
        <v>171</v>
      </c>
      <c r="D92" s="51">
        <v>51</v>
      </c>
      <c r="E92" s="53">
        <f t="shared" ref="E92:L92" si="150">E293</f>
        <v>40000</v>
      </c>
      <c r="F92" s="53">
        <f t="shared" ref="F92" si="151">F293</f>
        <v>0</v>
      </c>
      <c r="G92" s="53">
        <f t="shared" si="150"/>
        <v>40000</v>
      </c>
      <c r="H92" s="53">
        <f t="shared" si="150"/>
        <v>0</v>
      </c>
      <c r="I92" s="52">
        <f t="shared" si="150"/>
        <v>40178.44</v>
      </c>
      <c r="J92" s="52">
        <f t="shared" si="150"/>
        <v>0</v>
      </c>
      <c r="K92" s="53">
        <f t="shared" si="150"/>
        <v>50000</v>
      </c>
      <c r="L92" s="53">
        <f t="shared" si="150"/>
        <v>0</v>
      </c>
      <c r="M92" s="53">
        <f t="shared" ref="M92:N92" si="152">M293</f>
        <v>10000</v>
      </c>
      <c r="N92" s="53">
        <f t="shared" si="152"/>
        <v>0</v>
      </c>
      <c r="O92" s="52">
        <f t="shared" si="6"/>
        <v>100.4461</v>
      </c>
      <c r="P92" s="52"/>
      <c r="Q92" s="52">
        <f t="shared" si="7"/>
        <v>125</v>
      </c>
      <c r="R92" s="52"/>
    </row>
    <row r="93" spans="1:18" ht="30" x14ac:dyDescent="0.25">
      <c r="A93" s="3">
        <v>52</v>
      </c>
      <c r="B93" s="49">
        <v>514000</v>
      </c>
      <c r="C93" s="50" t="s">
        <v>172</v>
      </c>
      <c r="D93" s="51">
        <v>52</v>
      </c>
      <c r="E93" s="53">
        <f t="shared" ref="E93:L93" si="153">E301</f>
        <v>0</v>
      </c>
      <c r="F93" s="53">
        <f t="shared" ref="F93" si="154">F301</f>
        <v>0</v>
      </c>
      <c r="G93" s="53">
        <f t="shared" si="153"/>
        <v>0</v>
      </c>
      <c r="H93" s="53">
        <f t="shared" si="153"/>
        <v>0</v>
      </c>
      <c r="I93" s="52">
        <f t="shared" si="153"/>
        <v>0</v>
      </c>
      <c r="J93" s="52">
        <f t="shared" si="153"/>
        <v>0</v>
      </c>
      <c r="K93" s="53">
        <f t="shared" si="153"/>
        <v>0</v>
      </c>
      <c r="L93" s="53">
        <f t="shared" si="153"/>
        <v>0</v>
      </c>
      <c r="M93" s="53">
        <f t="shared" ref="M93:N93" si="155">M301</f>
        <v>0</v>
      </c>
      <c r="N93" s="53">
        <f t="shared" si="155"/>
        <v>0</v>
      </c>
      <c r="O93" s="52"/>
      <c r="P93" s="52"/>
      <c r="Q93" s="52"/>
      <c r="R93" s="52"/>
    </row>
    <row r="94" spans="1:18" x14ac:dyDescent="0.25">
      <c r="A94" s="3">
        <v>53</v>
      </c>
      <c r="B94" s="49">
        <v>515000</v>
      </c>
      <c r="C94" s="50" t="s">
        <v>173</v>
      </c>
      <c r="D94" s="51">
        <v>53</v>
      </c>
      <c r="E94" s="53">
        <f t="shared" ref="E94:L94" si="156">E303</f>
        <v>0</v>
      </c>
      <c r="F94" s="53">
        <f t="shared" ref="F94" si="157">F303</f>
        <v>0</v>
      </c>
      <c r="G94" s="53">
        <f t="shared" si="156"/>
        <v>0</v>
      </c>
      <c r="H94" s="53">
        <f t="shared" si="156"/>
        <v>0</v>
      </c>
      <c r="I94" s="52">
        <f t="shared" si="156"/>
        <v>0</v>
      </c>
      <c r="J94" s="52">
        <f t="shared" si="156"/>
        <v>0</v>
      </c>
      <c r="K94" s="53">
        <f t="shared" si="156"/>
        <v>0</v>
      </c>
      <c r="L94" s="53">
        <f t="shared" si="156"/>
        <v>0</v>
      </c>
      <c r="M94" s="53">
        <f t="shared" ref="M94:N94" si="158">M303</f>
        <v>0</v>
      </c>
      <c r="N94" s="53">
        <f t="shared" si="158"/>
        <v>0</v>
      </c>
      <c r="O94" s="52"/>
      <c r="P94" s="52"/>
      <c r="Q94" s="52"/>
      <c r="R94" s="52"/>
    </row>
    <row r="95" spans="1:18" ht="30" x14ac:dyDescent="0.25">
      <c r="A95" s="3">
        <v>54</v>
      </c>
      <c r="B95" s="49">
        <v>516000</v>
      </c>
      <c r="C95" s="50" t="s">
        <v>174</v>
      </c>
      <c r="D95" s="51">
        <v>54</v>
      </c>
      <c r="E95" s="53">
        <f t="shared" ref="E95:L95" si="159">E305</f>
        <v>816300</v>
      </c>
      <c r="F95" s="53">
        <f t="shared" ref="F95" si="160">F305</f>
        <v>500</v>
      </c>
      <c r="G95" s="53">
        <f t="shared" si="159"/>
        <v>268600</v>
      </c>
      <c r="H95" s="53">
        <f t="shared" si="159"/>
        <v>1000</v>
      </c>
      <c r="I95" s="52">
        <f t="shared" si="159"/>
        <v>532038.81000000006</v>
      </c>
      <c r="J95" s="52">
        <f t="shared" si="159"/>
        <v>168.66</v>
      </c>
      <c r="K95" s="53">
        <f t="shared" si="159"/>
        <v>784550</v>
      </c>
      <c r="L95" s="53">
        <f t="shared" si="159"/>
        <v>1000</v>
      </c>
      <c r="M95" s="53">
        <f t="shared" ref="M95:N95" si="161">M305</f>
        <v>-31750</v>
      </c>
      <c r="N95" s="53">
        <f t="shared" si="161"/>
        <v>500</v>
      </c>
      <c r="O95" s="52">
        <f t="shared" si="6"/>
        <v>65.176872473355402</v>
      </c>
      <c r="P95" s="52">
        <f t="shared" si="35"/>
        <v>33.731999999999999</v>
      </c>
      <c r="Q95" s="52">
        <f t="shared" si="7"/>
        <v>96.11049859120422</v>
      </c>
      <c r="R95" s="52">
        <f t="shared" si="36"/>
        <v>200</v>
      </c>
    </row>
    <row r="96" spans="1:18" s="6" customFormat="1" ht="30" x14ac:dyDescent="0.25">
      <c r="A96" s="3">
        <v>55</v>
      </c>
      <c r="B96" s="49">
        <v>518000</v>
      </c>
      <c r="C96" s="50" t="s">
        <v>175</v>
      </c>
      <c r="D96" s="51">
        <v>55</v>
      </c>
      <c r="E96" s="53">
        <f t="shared" ref="E96:L96" si="162">E307</f>
        <v>0</v>
      </c>
      <c r="F96" s="53">
        <f t="shared" ref="F96" si="163">F307</f>
        <v>0</v>
      </c>
      <c r="G96" s="53">
        <f t="shared" si="162"/>
        <v>0</v>
      </c>
      <c r="H96" s="53">
        <f t="shared" si="162"/>
        <v>0</v>
      </c>
      <c r="I96" s="52">
        <f t="shared" si="162"/>
        <v>0</v>
      </c>
      <c r="J96" s="52">
        <f t="shared" si="162"/>
        <v>0</v>
      </c>
      <c r="K96" s="53">
        <f t="shared" si="162"/>
        <v>0</v>
      </c>
      <c r="L96" s="53">
        <f t="shared" si="162"/>
        <v>0</v>
      </c>
      <c r="M96" s="53">
        <f t="shared" ref="M96:N96" si="164">M307</f>
        <v>0</v>
      </c>
      <c r="N96" s="53">
        <f t="shared" si="164"/>
        <v>0</v>
      </c>
      <c r="O96" s="52"/>
      <c r="P96" s="52"/>
      <c r="Q96" s="52"/>
      <c r="R96" s="52"/>
    </row>
    <row r="97" spans="1:18" s="7" customFormat="1" ht="30" x14ac:dyDescent="0.25">
      <c r="A97" s="3">
        <v>56</v>
      </c>
      <c r="B97" s="46">
        <v>580000</v>
      </c>
      <c r="C97" s="46" t="s">
        <v>176</v>
      </c>
      <c r="D97" s="45" t="s">
        <v>14</v>
      </c>
      <c r="E97" s="48">
        <f t="shared" ref="E97:N97" si="165">E98</f>
        <v>0</v>
      </c>
      <c r="F97" s="48">
        <f t="shared" si="165"/>
        <v>0</v>
      </c>
      <c r="G97" s="48">
        <f t="shared" si="165"/>
        <v>0</v>
      </c>
      <c r="H97" s="48">
        <f t="shared" si="165"/>
        <v>0</v>
      </c>
      <c r="I97" s="47">
        <f t="shared" si="165"/>
        <v>0</v>
      </c>
      <c r="J97" s="47">
        <f t="shared" si="165"/>
        <v>0</v>
      </c>
      <c r="K97" s="48">
        <f t="shared" si="165"/>
        <v>0</v>
      </c>
      <c r="L97" s="48">
        <f t="shared" si="165"/>
        <v>0</v>
      </c>
      <c r="M97" s="48">
        <f t="shared" si="165"/>
        <v>0</v>
      </c>
      <c r="N97" s="48">
        <f t="shared" si="165"/>
        <v>0</v>
      </c>
      <c r="O97" s="47"/>
      <c r="P97" s="47"/>
      <c r="Q97" s="47"/>
      <c r="R97" s="47"/>
    </row>
    <row r="98" spans="1:18" s="8" customFormat="1" ht="30" x14ac:dyDescent="0.25">
      <c r="A98" s="3">
        <v>57</v>
      </c>
      <c r="B98" s="49">
        <v>581000</v>
      </c>
      <c r="C98" s="50" t="s">
        <v>177</v>
      </c>
      <c r="D98" s="51">
        <v>57</v>
      </c>
      <c r="E98" s="53">
        <f t="shared" ref="E98:L98" si="166">E310</f>
        <v>0</v>
      </c>
      <c r="F98" s="53">
        <f t="shared" ref="F98" si="167">F310</f>
        <v>0</v>
      </c>
      <c r="G98" s="53">
        <f t="shared" si="166"/>
        <v>0</v>
      </c>
      <c r="H98" s="53">
        <f t="shared" si="166"/>
        <v>0</v>
      </c>
      <c r="I98" s="52">
        <f t="shared" si="166"/>
        <v>0</v>
      </c>
      <c r="J98" s="52">
        <f t="shared" si="166"/>
        <v>0</v>
      </c>
      <c r="K98" s="53">
        <f t="shared" si="166"/>
        <v>0</v>
      </c>
      <c r="L98" s="53">
        <f t="shared" si="166"/>
        <v>0</v>
      </c>
      <c r="M98" s="53">
        <f t="shared" ref="M98:N98" si="168">M310</f>
        <v>0</v>
      </c>
      <c r="N98" s="53">
        <f t="shared" si="168"/>
        <v>0</v>
      </c>
      <c r="O98" s="52"/>
      <c r="P98" s="52"/>
      <c r="Q98" s="52"/>
      <c r="R98" s="52"/>
    </row>
    <row r="99" spans="1:18" s="4" customFormat="1" x14ac:dyDescent="0.25">
      <c r="A99" s="3">
        <v>58</v>
      </c>
      <c r="B99" s="45"/>
      <c r="C99" s="46" t="s">
        <v>178</v>
      </c>
      <c r="D99" s="45" t="s">
        <v>15</v>
      </c>
      <c r="E99" s="48">
        <f t="shared" ref="E99:L99" si="169">E78+E79</f>
        <v>-5784204</v>
      </c>
      <c r="F99" s="48">
        <f t="shared" ref="F99" si="170">F78+F79</f>
        <v>0</v>
      </c>
      <c r="G99" s="48">
        <f t="shared" si="169"/>
        <v>-6788904</v>
      </c>
      <c r="H99" s="48">
        <f t="shared" si="169"/>
        <v>0</v>
      </c>
      <c r="I99" s="47">
        <f t="shared" si="169"/>
        <v>12870972.57000001</v>
      </c>
      <c r="J99" s="47">
        <f t="shared" si="169"/>
        <v>7888.3300000000054</v>
      </c>
      <c r="K99" s="48">
        <f t="shared" si="169"/>
        <v>-13329917</v>
      </c>
      <c r="L99" s="48">
        <f t="shared" si="169"/>
        <v>0</v>
      </c>
      <c r="M99" s="48">
        <f t="shared" ref="M99:N99" si="171">M78+M79</f>
        <v>-7545713</v>
      </c>
      <c r="N99" s="48">
        <f t="shared" si="171"/>
        <v>0</v>
      </c>
      <c r="O99" s="47">
        <f t="shared" si="6"/>
        <v>-222.51934008551584</v>
      </c>
      <c r="P99" s="47"/>
      <c r="Q99" s="47">
        <f t="shared" si="7"/>
        <v>230.453784133478</v>
      </c>
      <c r="R99" s="47"/>
    </row>
    <row r="100" spans="1:18" x14ac:dyDescent="0.25">
      <c r="A100" s="3"/>
      <c r="B100" s="62"/>
      <c r="C100" s="63"/>
      <c r="D100" s="64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187"/>
      <c r="P100" s="187"/>
      <c r="Q100" s="187"/>
      <c r="R100" s="187"/>
    </row>
    <row r="101" spans="1:18" s="4" customFormat="1" x14ac:dyDescent="0.25">
      <c r="A101" s="3">
        <v>59</v>
      </c>
      <c r="B101" s="45"/>
      <c r="C101" s="46" t="s">
        <v>179</v>
      </c>
      <c r="D101" s="45" t="s">
        <v>16</v>
      </c>
      <c r="E101" s="48">
        <f t="shared" ref="E101:L101" si="172">E102+E109+E116+E123</f>
        <v>5784204</v>
      </c>
      <c r="F101" s="48">
        <f t="shared" ref="F101" si="173">F102+F109+F116+F123</f>
        <v>0</v>
      </c>
      <c r="G101" s="48">
        <f t="shared" si="172"/>
        <v>6788904</v>
      </c>
      <c r="H101" s="48">
        <f t="shared" si="172"/>
        <v>0</v>
      </c>
      <c r="I101" s="47">
        <f t="shared" si="172"/>
        <v>-1197171.29</v>
      </c>
      <c r="J101" s="47">
        <f t="shared" si="172"/>
        <v>0</v>
      </c>
      <c r="K101" s="48">
        <f t="shared" si="172"/>
        <v>13329917</v>
      </c>
      <c r="L101" s="48">
        <f t="shared" si="172"/>
        <v>0</v>
      </c>
      <c r="M101" s="48">
        <f t="shared" ref="M101:N101" si="174">M102+M109+M116+M123</f>
        <v>7545713</v>
      </c>
      <c r="N101" s="48">
        <f t="shared" si="174"/>
        <v>0</v>
      </c>
      <c r="O101" s="47">
        <f t="shared" ref="O101:O123" si="175">I101/E101*100</f>
        <v>-20.697252206180831</v>
      </c>
      <c r="P101" s="47"/>
      <c r="Q101" s="47">
        <f t="shared" ref="Q101:Q123" si="176">K101/E101*100</f>
        <v>230.453784133478</v>
      </c>
      <c r="R101" s="47"/>
    </row>
    <row r="102" spans="1:18" s="4" customFormat="1" ht="28.5" customHeight="1" x14ac:dyDescent="0.25">
      <c r="A102" s="3">
        <v>60</v>
      </c>
      <c r="B102" s="45"/>
      <c r="C102" s="46" t="s">
        <v>180</v>
      </c>
      <c r="D102" s="45" t="s">
        <v>17</v>
      </c>
      <c r="E102" s="48">
        <f t="shared" ref="E102:L102" si="177">E103-E106</f>
        <v>38400</v>
      </c>
      <c r="F102" s="48">
        <f t="shared" ref="F102" si="178">F103-F106</f>
        <v>0</v>
      </c>
      <c r="G102" s="48">
        <f t="shared" si="177"/>
        <v>38400</v>
      </c>
      <c r="H102" s="48">
        <f t="shared" si="177"/>
        <v>0</v>
      </c>
      <c r="I102" s="47">
        <f t="shared" si="177"/>
        <v>0</v>
      </c>
      <c r="J102" s="47">
        <f t="shared" si="177"/>
        <v>0</v>
      </c>
      <c r="K102" s="48">
        <f t="shared" si="177"/>
        <v>62000</v>
      </c>
      <c r="L102" s="48">
        <f t="shared" si="177"/>
        <v>0</v>
      </c>
      <c r="M102" s="48">
        <f t="shared" ref="M102:N102" si="179">M103-M106</f>
        <v>23600</v>
      </c>
      <c r="N102" s="48">
        <f t="shared" si="179"/>
        <v>0</v>
      </c>
      <c r="O102" s="47">
        <f t="shared" si="175"/>
        <v>0</v>
      </c>
      <c r="P102" s="47"/>
      <c r="Q102" s="47">
        <f t="shared" si="176"/>
        <v>161.45833333333331</v>
      </c>
      <c r="R102" s="47"/>
    </row>
    <row r="103" spans="1:18" s="4" customFormat="1" x14ac:dyDescent="0.25">
      <c r="A103" s="3">
        <v>61</v>
      </c>
      <c r="B103" s="46">
        <v>910000</v>
      </c>
      <c r="C103" s="46" t="s">
        <v>181</v>
      </c>
      <c r="D103" s="45" t="s">
        <v>18</v>
      </c>
      <c r="E103" s="48">
        <f t="shared" ref="E103:L103" si="180">E104+E105</f>
        <v>38400</v>
      </c>
      <c r="F103" s="48">
        <f t="shared" ref="F103" si="181">F104+F105</f>
        <v>0</v>
      </c>
      <c r="G103" s="48">
        <f t="shared" si="180"/>
        <v>38400</v>
      </c>
      <c r="H103" s="48">
        <f t="shared" si="180"/>
        <v>0</v>
      </c>
      <c r="I103" s="47">
        <f t="shared" si="180"/>
        <v>0</v>
      </c>
      <c r="J103" s="47">
        <f t="shared" si="180"/>
        <v>0</v>
      </c>
      <c r="K103" s="48">
        <f t="shared" si="180"/>
        <v>62000</v>
      </c>
      <c r="L103" s="48">
        <f t="shared" si="180"/>
        <v>0</v>
      </c>
      <c r="M103" s="48">
        <f t="shared" ref="M103:N103" si="182">M104+M105</f>
        <v>23600</v>
      </c>
      <c r="N103" s="48">
        <f t="shared" si="182"/>
        <v>0</v>
      </c>
      <c r="O103" s="47">
        <f t="shared" si="175"/>
        <v>0</v>
      </c>
      <c r="P103" s="47"/>
      <c r="Q103" s="47">
        <f t="shared" si="176"/>
        <v>161.45833333333331</v>
      </c>
      <c r="R103" s="47"/>
    </row>
    <row r="104" spans="1:18" x14ac:dyDescent="0.25">
      <c r="A104" s="3">
        <v>62</v>
      </c>
      <c r="B104" s="49">
        <v>911000</v>
      </c>
      <c r="C104" s="50" t="s">
        <v>182</v>
      </c>
      <c r="D104" s="51">
        <v>62</v>
      </c>
      <c r="E104" s="53">
        <f t="shared" ref="E104:L104" si="183">E324</f>
        <v>0</v>
      </c>
      <c r="F104" s="53">
        <f t="shared" ref="F104" si="184">F324</f>
        <v>0</v>
      </c>
      <c r="G104" s="53">
        <f t="shared" si="183"/>
        <v>0</v>
      </c>
      <c r="H104" s="53">
        <f t="shared" si="183"/>
        <v>0</v>
      </c>
      <c r="I104" s="52">
        <f t="shared" si="183"/>
        <v>0</v>
      </c>
      <c r="J104" s="52">
        <f t="shared" si="183"/>
        <v>0</v>
      </c>
      <c r="K104" s="53">
        <f t="shared" si="183"/>
        <v>0</v>
      </c>
      <c r="L104" s="53">
        <f t="shared" si="183"/>
        <v>0</v>
      </c>
      <c r="M104" s="53">
        <f t="shared" ref="M104:N104" si="185">M324</f>
        <v>0</v>
      </c>
      <c r="N104" s="53">
        <f t="shared" si="185"/>
        <v>0</v>
      </c>
      <c r="O104" s="52"/>
      <c r="P104" s="52"/>
      <c r="Q104" s="52"/>
      <c r="R104" s="52"/>
    </row>
    <row r="105" spans="1:18" s="8" customFormat="1" ht="30" x14ac:dyDescent="0.25">
      <c r="A105" s="3">
        <v>63</v>
      </c>
      <c r="B105" s="49">
        <v>918000</v>
      </c>
      <c r="C105" s="50" t="s">
        <v>183</v>
      </c>
      <c r="D105" s="51">
        <v>63</v>
      </c>
      <c r="E105" s="53">
        <f t="shared" ref="E105:L105" si="186">E330</f>
        <v>38400</v>
      </c>
      <c r="F105" s="53">
        <f t="shared" ref="F105" si="187">F330</f>
        <v>0</v>
      </c>
      <c r="G105" s="53">
        <f t="shared" si="186"/>
        <v>38400</v>
      </c>
      <c r="H105" s="53">
        <f t="shared" si="186"/>
        <v>0</v>
      </c>
      <c r="I105" s="52">
        <f t="shared" si="186"/>
        <v>0</v>
      </c>
      <c r="J105" s="52">
        <f t="shared" si="186"/>
        <v>0</v>
      </c>
      <c r="K105" s="53">
        <f t="shared" si="186"/>
        <v>62000</v>
      </c>
      <c r="L105" s="53">
        <f t="shared" si="186"/>
        <v>0</v>
      </c>
      <c r="M105" s="53">
        <f t="shared" ref="M105:N105" si="188">M330</f>
        <v>23600</v>
      </c>
      <c r="N105" s="53">
        <f t="shared" si="188"/>
        <v>0</v>
      </c>
      <c r="O105" s="52">
        <f t="shared" si="175"/>
        <v>0</v>
      </c>
      <c r="P105" s="52"/>
      <c r="Q105" s="52">
        <f t="shared" si="176"/>
        <v>161.45833333333331</v>
      </c>
      <c r="R105" s="52"/>
    </row>
    <row r="106" spans="1:18" s="4" customFormat="1" x14ac:dyDescent="0.25">
      <c r="A106" s="3">
        <v>64</v>
      </c>
      <c r="B106" s="46">
        <v>610000</v>
      </c>
      <c r="C106" s="46" t="s">
        <v>184</v>
      </c>
      <c r="D106" s="45" t="s">
        <v>19</v>
      </c>
      <c r="E106" s="48">
        <f t="shared" ref="E106:L106" si="189">E107+E108</f>
        <v>0</v>
      </c>
      <c r="F106" s="48">
        <f t="shared" ref="F106" si="190">F107+F108</f>
        <v>0</v>
      </c>
      <c r="G106" s="48">
        <f t="shared" si="189"/>
        <v>0</v>
      </c>
      <c r="H106" s="48">
        <f t="shared" si="189"/>
        <v>0</v>
      </c>
      <c r="I106" s="47">
        <f t="shared" si="189"/>
        <v>0</v>
      </c>
      <c r="J106" s="47">
        <f t="shared" si="189"/>
        <v>0</v>
      </c>
      <c r="K106" s="48">
        <f t="shared" si="189"/>
        <v>0</v>
      </c>
      <c r="L106" s="48">
        <f t="shared" si="189"/>
        <v>0</v>
      </c>
      <c r="M106" s="48">
        <f t="shared" ref="M106:N106" si="191">M107+M108</f>
        <v>0</v>
      </c>
      <c r="N106" s="48">
        <f t="shared" si="191"/>
        <v>0</v>
      </c>
      <c r="O106" s="47"/>
      <c r="P106" s="47"/>
      <c r="Q106" s="47"/>
      <c r="R106" s="47"/>
    </row>
    <row r="107" spans="1:18" x14ac:dyDescent="0.25">
      <c r="A107" s="3">
        <v>65</v>
      </c>
      <c r="B107" s="49">
        <v>611000</v>
      </c>
      <c r="C107" s="50" t="s">
        <v>185</v>
      </c>
      <c r="D107" s="51">
        <v>65</v>
      </c>
      <c r="E107" s="53">
        <f t="shared" ref="E107:L107" si="192">E334</f>
        <v>0</v>
      </c>
      <c r="F107" s="53">
        <f t="shared" ref="F107" si="193">F334</f>
        <v>0</v>
      </c>
      <c r="G107" s="53">
        <f t="shared" si="192"/>
        <v>0</v>
      </c>
      <c r="H107" s="53">
        <f t="shared" si="192"/>
        <v>0</v>
      </c>
      <c r="I107" s="52">
        <f t="shared" si="192"/>
        <v>0</v>
      </c>
      <c r="J107" s="52">
        <f t="shared" si="192"/>
        <v>0</v>
      </c>
      <c r="K107" s="53">
        <f t="shared" si="192"/>
        <v>0</v>
      </c>
      <c r="L107" s="53">
        <f t="shared" si="192"/>
        <v>0</v>
      </c>
      <c r="M107" s="53">
        <f t="shared" ref="M107:N107" si="194">M334</f>
        <v>0</v>
      </c>
      <c r="N107" s="53">
        <f t="shared" si="194"/>
        <v>0</v>
      </c>
      <c r="O107" s="52"/>
      <c r="P107" s="52"/>
      <c r="Q107" s="52"/>
      <c r="R107" s="52"/>
    </row>
    <row r="108" spans="1:18" s="8" customFormat="1" ht="30" x14ac:dyDescent="0.25">
      <c r="A108" s="3">
        <v>66</v>
      </c>
      <c r="B108" s="49">
        <v>618000</v>
      </c>
      <c r="C108" s="50" t="s">
        <v>186</v>
      </c>
      <c r="D108" s="51">
        <v>66</v>
      </c>
      <c r="E108" s="53">
        <f t="shared" ref="E108:L108" si="195">E340</f>
        <v>0</v>
      </c>
      <c r="F108" s="53">
        <f t="shared" ref="F108" si="196">F340</f>
        <v>0</v>
      </c>
      <c r="G108" s="53">
        <f t="shared" si="195"/>
        <v>0</v>
      </c>
      <c r="H108" s="53">
        <f t="shared" si="195"/>
        <v>0</v>
      </c>
      <c r="I108" s="52">
        <f t="shared" si="195"/>
        <v>0</v>
      </c>
      <c r="J108" s="52">
        <f t="shared" si="195"/>
        <v>0</v>
      </c>
      <c r="K108" s="53">
        <f t="shared" si="195"/>
        <v>0</v>
      </c>
      <c r="L108" s="53">
        <f t="shared" si="195"/>
        <v>0</v>
      </c>
      <c r="M108" s="53">
        <f t="shared" ref="M108:N108" si="197">M340</f>
        <v>0</v>
      </c>
      <c r="N108" s="53">
        <f t="shared" si="197"/>
        <v>0</v>
      </c>
      <c r="O108" s="52"/>
      <c r="P108" s="52"/>
      <c r="Q108" s="52"/>
      <c r="R108" s="52"/>
    </row>
    <row r="109" spans="1:18" s="4" customFormat="1" x14ac:dyDescent="0.25">
      <c r="A109" s="3">
        <v>67</v>
      </c>
      <c r="B109" s="46"/>
      <c r="C109" s="46" t="s">
        <v>187</v>
      </c>
      <c r="D109" s="45" t="s">
        <v>20</v>
      </c>
      <c r="E109" s="48">
        <f t="shared" ref="E109:L109" si="198">E110-E113</f>
        <v>-62000</v>
      </c>
      <c r="F109" s="48">
        <f t="shared" ref="F109" si="199">F110-F113</f>
        <v>0</v>
      </c>
      <c r="G109" s="48">
        <f t="shared" si="198"/>
        <v>-199270</v>
      </c>
      <c r="H109" s="48">
        <f t="shared" si="198"/>
        <v>0</v>
      </c>
      <c r="I109" s="47">
        <f t="shared" si="198"/>
        <v>-47123.45</v>
      </c>
      <c r="J109" s="47">
        <f t="shared" si="198"/>
        <v>0</v>
      </c>
      <c r="K109" s="48">
        <f t="shared" si="198"/>
        <v>3116166</v>
      </c>
      <c r="L109" s="48">
        <f t="shared" si="198"/>
        <v>0</v>
      </c>
      <c r="M109" s="48">
        <f t="shared" ref="M109:N109" si="200">M110-M113</f>
        <v>3178166</v>
      </c>
      <c r="N109" s="48">
        <f t="shared" si="200"/>
        <v>0</v>
      </c>
      <c r="O109" s="47">
        <f t="shared" si="175"/>
        <v>76.005564516129027</v>
      </c>
      <c r="P109" s="47"/>
      <c r="Q109" s="47">
        <f t="shared" si="176"/>
        <v>-5026.0741935483875</v>
      </c>
      <c r="R109" s="47"/>
    </row>
    <row r="110" spans="1:18" s="4" customFormat="1" x14ac:dyDescent="0.25">
      <c r="A110" s="3">
        <v>68</v>
      </c>
      <c r="B110" s="46">
        <v>920000</v>
      </c>
      <c r="C110" s="46" t="s">
        <v>188</v>
      </c>
      <c r="D110" s="45" t="s">
        <v>21</v>
      </c>
      <c r="E110" s="48">
        <f t="shared" ref="E110:L110" si="201">E111+E112</f>
        <v>0</v>
      </c>
      <c r="F110" s="48">
        <f t="shared" ref="F110" si="202">F111+F112</f>
        <v>0</v>
      </c>
      <c r="G110" s="48">
        <f t="shared" si="201"/>
        <v>0</v>
      </c>
      <c r="H110" s="48">
        <f t="shared" si="201"/>
        <v>0</v>
      </c>
      <c r="I110" s="47">
        <f t="shared" si="201"/>
        <v>0</v>
      </c>
      <c r="J110" s="47">
        <f t="shared" si="201"/>
        <v>0</v>
      </c>
      <c r="K110" s="48">
        <f t="shared" si="201"/>
        <v>5500000</v>
      </c>
      <c r="L110" s="48">
        <f t="shared" si="201"/>
        <v>0</v>
      </c>
      <c r="M110" s="48">
        <f t="shared" ref="M110:N110" si="203">M111+M112</f>
        <v>5500000</v>
      </c>
      <c r="N110" s="48">
        <f t="shared" si="203"/>
        <v>0</v>
      </c>
      <c r="O110" s="47"/>
      <c r="P110" s="47"/>
      <c r="Q110" s="47"/>
      <c r="R110" s="47"/>
    </row>
    <row r="111" spans="1:18" x14ac:dyDescent="0.25">
      <c r="A111" s="3">
        <v>69</v>
      </c>
      <c r="B111" s="49">
        <v>921000</v>
      </c>
      <c r="C111" s="50" t="s">
        <v>189</v>
      </c>
      <c r="D111" s="51">
        <v>69</v>
      </c>
      <c r="E111" s="53">
        <f t="shared" ref="E111:L111" si="204">E346</f>
        <v>0</v>
      </c>
      <c r="F111" s="53">
        <f t="shared" ref="F111" si="205">F346</f>
        <v>0</v>
      </c>
      <c r="G111" s="53">
        <f t="shared" si="204"/>
        <v>0</v>
      </c>
      <c r="H111" s="53">
        <f t="shared" si="204"/>
        <v>0</v>
      </c>
      <c r="I111" s="52">
        <f t="shared" si="204"/>
        <v>0</v>
      </c>
      <c r="J111" s="52">
        <f t="shared" si="204"/>
        <v>0</v>
      </c>
      <c r="K111" s="53">
        <f t="shared" si="204"/>
        <v>5500000</v>
      </c>
      <c r="L111" s="53">
        <f t="shared" si="204"/>
        <v>0</v>
      </c>
      <c r="M111" s="53">
        <f t="shared" ref="M111:N111" si="206">M346</f>
        <v>5500000</v>
      </c>
      <c r="N111" s="53">
        <f t="shared" si="206"/>
        <v>0</v>
      </c>
      <c r="O111" s="52"/>
      <c r="P111" s="52"/>
      <c r="Q111" s="52"/>
      <c r="R111" s="52"/>
    </row>
    <row r="112" spans="1:18" s="8" customFormat="1" ht="30" x14ac:dyDescent="0.25">
      <c r="A112" s="3">
        <v>70</v>
      </c>
      <c r="B112" s="49">
        <v>928000</v>
      </c>
      <c r="C112" s="50" t="s">
        <v>190</v>
      </c>
      <c r="D112" s="51">
        <v>70</v>
      </c>
      <c r="E112" s="53">
        <f t="shared" ref="E112:L112" si="207">E349</f>
        <v>0</v>
      </c>
      <c r="F112" s="53">
        <f t="shared" ref="F112" si="208">F349</f>
        <v>0</v>
      </c>
      <c r="G112" s="53">
        <f t="shared" si="207"/>
        <v>0</v>
      </c>
      <c r="H112" s="53">
        <f t="shared" si="207"/>
        <v>0</v>
      </c>
      <c r="I112" s="52">
        <f t="shared" si="207"/>
        <v>0</v>
      </c>
      <c r="J112" s="52">
        <f t="shared" si="207"/>
        <v>0</v>
      </c>
      <c r="K112" s="53">
        <f t="shared" si="207"/>
        <v>0</v>
      </c>
      <c r="L112" s="53">
        <f t="shared" si="207"/>
        <v>0</v>
      </c>
      <c r="M112" s="53">
        <f t="shared" ref="M112:N112" si="209">M349</f>
        <v>0</v>
      </c>
      <c r="N112" s="53">
        <f t="shared" si="209"/>
        <v>0</v>
      </c>
      <c r="O112" s="52"/>
      <c r="P112" s="52"/>
      <c r="Q112" s="52"/>
      <c r="R112" s="52"/>
    </row>
    <row r="113" spans="1:18" s="4" customFormat="1" x14ac:dyDescent="0.25">
      <c r="A113" s="3">
        <v>71</v>
      </c>
      <c r="B113" s="46">
        <v>620000</v>
      </c>
      <c r="C113" s="46" t="s">
        <v>191</v>
      </c>
      <c r="D113" s="45" t="s">
        <v>22</v>
      </c>
      <c r="E113" s="48">
        <f t="shared" ref="E113:L113" si="210">E114+E115</f>
        <v>62000</v>
      </c>
      <c r="F113" s="48">
        <f t="shared" ref="F113" si="211">F114+F115</f>
        <v>0</v>
      </c>
      <c r="G113" s="48">
        <f t="shared" si="210"/>
        <v>199270</v>
      </c>
      <c r="H113" s="48">
        <f t="shared" si="210"/>
        <v>0</v>
      </c>
      <c r="I113" s="47">
        <f t="shared" si="210"/>
        <v>47123.45</v>
      </c>
      <c r="J113" s="47">
        <f t="shared" si="210"/>
        <v>0</v>
      </c>
      <c r="K113" s="48">
        <f t="shared" si="210"/>
        <v>2383834</v>
      </c>
      <c r="L113" s="48">
        <f t="shared" si="210"/>
        <v>0</v>
      </c>
      <c r="M113" s="48">
        <f t="shared" ref="M113:N113" si="212">M114+M115</f>
        <v>2321834</v>
      </c>
      <c r="N113" s="48">
        <f t="shared" si="212"/>
        <v>0</v>
      </c>
      <c r="O113" s="47">
        <f t="shared" si="175"/>
        <v>76.005564516129027</v>
      </c>
      <c r="P113" s="47"/>
      <c r="Q113" s="47">
        <f t="shared" si="176"/>
        <v>3844.8935483870969</v>
      </c>
      <c r="R113" s="47"/>
    </row>
    <row r="114" spans="1:18" x14ac:dyDescent="0.25">
      <c r="A114" s="3">
        <v>72</v>
      </c>
      <c r="B114" s="49">
        <v>621000</v>
      </c>
      <c r="C114" s="50" t="s">
        <v>192</v>
      </c>
      <c r="D114" s="51">
        <v>72</v>
      </c>
      <c r="E114" s="53">
        <f t="shared" ref="E114:L114" si="213">E353</f>
        <v>0</v>
      </c>
      <c r="F114" s="53">
        <f t="shared" ref="F114" si="214">F353</f>
        <v>0</v>
      </c>
      <c r="G114" s="53">
        <f t="shared" si="213"/>
        <v>137270</v>
      </c>
      <c r="H114" s="53">
        <f t="shared" si="213"/>
        <v>0</v>
      </c>
      <c r="I114" s="52">
        <f t="shared" si="213"/>
        <v>0</v>
      </c>
      <c r="J114" s="52">
        <f t="shared" si="213"/>
        <v>0</v>
      </c>
      <c r="K114" s="53">
        <f t="shared" si="213"/>
        <v>2074834</v>
      </c>
      <c r="L114" s="53">
        <f t="shared" si="213"/>
        <v>0</v>
      </c>
      <c r="M114" s="53">
        <f t="shared" ref="M114:N114" si="215">M353</f>
        <v>2074834</v>
      </c>
      <c r="N114" s="53">
        <f t="shared" si="215"/>
        <v>0</v>
      </c>
      <c r="O114" s="52" t="e">
        <f t="shared" si="175"/>
        <v>#DIV/0!</v>
      </c>
      <c r="P114" s="52"/>
      <c r="Q114" s="52" t="e">
        <f t="shared" si="176"/>
        <v>#DIV/0!</v>
      </c>
      <c r="R114" s="52"/>
    </row>
    <row r="115" spans="1:18" s="8" customFormat="1" ht="30" x14ac:dyDescent="0.25">
      <c r="A115" s="3">
        <v>73</v>
      </c>
      <c r="B115" s="49">
        <v>628000</v>
      </c>
      <c r="C115" s="50" t="s">
        <v>193</v>
      </c>
      <c r="D115" s="51">
        <v>73</v>
      </c>
      <c r="E115" s="53">
        <f t="shared" ref="E115:L115" si="216">E359</f>
        <v>62000</v>
      </c>
      <c r="F115" s="53">
        <f t="shared" ref="F115" si="217">F359</f>
        <v>0</v>
      </c>
      <c r="G115" s="53">
        <f t="shared" si="216"/>
        <v>62000</v>
      </c>
      <c r="H115" s="53">
        <f t="shared" si="216"/>
        <v>0</v>
      </c>
      <c r="I115" s="52">
        <f t="shared" si="216"/>
        <v>47123.45</v>
      </c>
      <c r="J115" s="52">
        <f t="shared" si="216"/>
        <v>0</v>
      </c>
      <c r="K115" s="53">
        <f t="shared" si="216"/>
        <v>309000</v>
      </c>
      <c r="L115" s="53">
        <f t="shared" si="216"/>
        <v>0</v>
      </c>
      <c r="M115" s="53">
        <f t="shared" ref="M115:N115" si="218">M359</f>
        <v>247000</v>
      </c>
      <c r="N115" s="53">
        <f t="shared" si="218"/>
        <v>0</v>
      </c>
      <c r="O115" s="52">
        <f t="shared" si="175"/>
        <v>76.005564516129027</v>
      </c>
      <c r="P115" s="52"/>
      <c r="Q115" s="52">
        <f t="shared" si="176"/>
        <v>498.38709677419348</v>
      </c>
      <c r="R115" s="52"/>
    </row>
    <row r="116" spans="1:18" s="8" customFormat="1" x14ac:dyDescent="0.25">
      <c r="A116" s="3">
        <v>74</v>
      </c>
      <c r="B116" s="49"/>
      <c r="C116" s="46" t="s">
        <v>194</v>
      </c>
      <c r="D116" s="45" t="s">
        <v>23</v>
      </c>
      <c r="E116" s="48">
        <f t="shared" ref="E116:L116" si="219">E117-E120</f>
        <v>-1422074</v>
      </c>
      <c r="F116" s="48">
        <f t="shared" ref="F116" si="220">F117-F120</f>
        <v>0</v>
      </c>
      <c r="G116" s="48">
        <f t="shared" si="219"/>
        <v>-907292</v>
      </c>
      <c r="H116" s="48">
        <f t="shared" si="219"/>
        <v>0</v>
      </c>
      <c r="I116" s="47">
        <f t="shared" si="219"/>
        <v>-1150047.8400000001</v>
      </c>
      <c r="J116" s="47">
        <f t="shared" si="219"/>
        <v>0</v>
      </c>
      <c r="K116" s="48">
        <f t="shared" si="219"/>
        <v>39180</v>
      </c>
      <c r="L116" s="48">
        <f t="shared" si="219"/>
        <v>0</v>
      </c>
      <c r="M116" s="48">
        <f t="shared" ref="M116:N116" si="221">M117-M120</f>
        <v>1461254</v>
      </c>
      <c r="N116" s="48">
        <f t="shared" si="221"/>
        <v>0</v>
      </c>
      <c r="O116" s="47">
        <f t="shared" si="175"/>
        <v>80.871167041940168</v>
      </c>
      <c r="P116" s="47"/>
      <c r="Q116" s="47">
        <f t="shared" si="176"/>
        <v>-2.7551308862970565</v>
      </c>
      <c r="R116" s="47"/>
    </row>
    <row r="117" spans="1:18" s="7" customFormat="1" x14ac:dyDescent="0.25">
      <c r="A117" s="3">
        <v>75</v>
      </c>
      <c r="B117" s="46">
        <v>930000</v>
      </c>
      <c r="C117" s="46" t="s">
        <v>195</v>
      </c>
      <c r="D117" s="45" t="s">
        <v>24</v>
      </c>
      <c r="E117" s="48">
        <f t="shared" ref="E117:L117" si="222">E118+E119</f>
        <v>1611314</v>
      </c>
      <c r="F117" s="48">
        <f t="shared" ref="F117" si="223">F118+F119</f>
        <v>0</v>
      </c>
      <c r="G117" s="48">
        <f t="shared" si="222"/>
        <v>1428314</v>
      </c>
      <c r="H117" s="48">
        <f t="shared" si="222"/>
        <v>0</v>
      </c>
      <c r="I117" s="47">
        <f t="shared" si="222"/>
        <v>664491.10000000009</v>
      </c>
      <c r="J117" s="47">
        <f t="shared" si="222"/>
        <v>0</v>
      </c>
      <c r="K117" s="48">
        <f t="shared" si="222"/>
        <v>1476193</v>
      </c>
      <c r="L117" s="48">
        <f t="shared" si="222"/>
        <v>0</v>
      </c>
      <c r="M117" s="48">
        <f t="shared" ref="M117:N117" si="224">M118+M119</f>
        <v>-135121</v>
      </c>
      <c r="N117" s="48">
        <f t="shared" si="224"/>
        <v>0</v>
      </c>
      <c r="O117" s="47">
        <f t="shared" si="175"/>
        <v>41.239081892169999</v>
      </c>
      <c r="P117" s="47"/>
      <c r="Q117" s="47">
        <f t="shared" si="176"/>
        <v>91.614235338363585</v>
      </c>
      <c r="R117" s="47"/>
    </row>
    <row r="118" spans="1:18" s="8" customFormat="1" x14ac:dyDescent="0.25">
      <c r="A118" s="3">
        <v>76</v>
      </c>
      <c r="B118" s="49">
        <v>931000</v>
      </c>
      <c r="C118" s="50" t="s">
        <v>196</v>
      </c>
      <c r="D118" s="51">
        <v>76</v>
      </c>
      <c r="E118" s="53">
        <f t="shared" ref="E118:L118" si="225">E365</f>
        <v>837930</v>
      </c>
      <c r="F118" s="53">
        <f t="shared" ref="F118" si="226">F365</f>
        <v>0</v>
      </c>
      <c r="G118" s="53">
        <f t="shared" si="225"/>
        <v>807930</v>
      </c>
      <c r="H118" s="53">
        <f t="shared" si="225"/>
        <v>0</v>
      </c>
      <c r="I118" s="52">
        <f t="shared" si="225"/>
        <v>195155.95</v>
      </c>
      <c r="J118" s="52">
        <f t="shared" si="225"/>
        <v>0</v>
      </c>
      <c r="K118" s="53">
        <f t="shared" si="225"/>
        <v>756000</v>
      </c>
      <c r="L118" s="53">
        <f t="shared" si="225"/>
        <v>0</v>
      </c>
      <c r="M118" s="53">
        <f t="shared" ref="M118:N118" si="227">M365</f>
        <v>-81930</v>
      </c>
      <c r="N118" s="53">
        <f t="shared" si="227"/>
        <v>0</v>
      </c>
      <c r="O118" s="52">
        <f t="shared" si="175"/>
        <v>23.290245008532935</v>
      </c>
      <c r="P118" s="52"/>
      <c r="Q118" s="52">
        <f t="shared" si="176"/>
        <v>90.222333607819266</v>
      </c>
      <c r="R118" s="52"/>
    </row>
    <row r="119" spans="1:18" s="8" customFormat="1" x14ac:dyDescent="0.25">
      <c r="A119" s="3">
        <v>77</v>
      </c>
      <c r="B119" s="49">
        <v>938000</v>
      </c>
      <c r="C119" s="50" t="s">
        <v>197</v>
      </c>
      <c r="D119" s="51">
        <v>77</v>
      </c>
      <c r="E119" s="53">
        <f t="shared" ref="E119:L119" si="228">E370</f>
        <v>773384</v>
      </c>
      <c r="F119" s="53">
        <f t="shared" ref="F119" si="229">F370</f>
        <v>0</v>
      </c>
      <c r="G119" s="53">
        <f t="shared" si="228"/>
        <v>620384</v>
      </c>
      <c r="H119" s="53">
        <f t="shared" si="228"/>
        <v>0</v>
      </c>
      <c r="I119" s="52">
        <f t="shared" si="228"/>
        <v>469335.15</v>
      </c>
      <c r="J119" s="52">
        <f t="shared" si="228"/>
        <v>0</v>
      </c>
      <c r="K119" s="53">
        <f t="shared" si="228"/>
        <v>720193</v>
      </c>
      <c r="L119" s="53">
        <f t="shared" si="228"/>
        <v>0</v>
      </c>
      <c r="M119" s="53">
        <f t="shared" ref="M119:N119" si="230">M370</f>
        <v>-53191</v>
      </c>
      <c r="N119" s="53">
        <f t="shared" si="230"/>
        <v>0</v>
      </c>
      <c r="O119" s="52">
        <f t="shared" si="175"/>
        <v>60.685914112523662</v>
      </c>
      <c r="P119" s="52"/>
      <c r="Q119" s="52">
        <f t="shared" si="176"/>
        <v>93.122304055941157</v>
      </c>
      <c r="R119" s="52"/>
    </row>
    <row r="120" spans="1:18" s="7" customFormat="1" x14ac:dyDescent="0.25">
      <c r="A120" s="3">
        <v>78</v>
      </c>
      <c r="B120" s="46">
        <v>630000</v>
      </c>
      <c r="C120" s="46" t="s">
        <v>198</v>
      </c>
      <c r="D120" s="45" t="s">
        <v>25</v>
      </c>
      <c r="E120" s="48">
        <f t="shared" ref="E120:L120" si="231">E121+E122</f>
        <v>3033388</v>
      </c>
      <c r="F120" s="48">
        <f t="shared" ref="F120" si="232">F121+F122</f>
        <v>0</v>
      </c>
      <c r="G120" s="48">
        <f t="shared" si="231"/>
        <v>2335606</v>
      </c>
      <c r="H120" s="48">
        <f t="shared" si="231"/>
        <v>0</v>
      </c>
      <c r="I120" s="47">
        <f t="shared" si="231"/>
        <v>1814538.9400000002</v>
      </c>
      <c r="J120" s="47">
        <f t="shared" si="231"/>
        <v>0</v>
      </c>
      <c r="K120" s="48">
        <f t="shared" si="231"/>
        <v>1437013</v>
      </c>
      <c r="L120" s="48">
        <f t="shared" si="231"/>
        <v>0</v>
      </c>
      <c r="M120" s="48">
        <f t="shared" ref="M120:N120" si="233">M121+M122</f>
        <v>-1596375</v>
      </c>
      <c r="N120" s="48">
        <f t="shared" si="233"/>
        <v>0</v>
      </c>
      <c r="O120" s="47">
        <f t="shared" si="175"/>
        <v>59.818887000278245</v>
      </c>
      <c r="P120" s="47"/>
      <c r="Q120" s="47">
        <f t="shared" si="176"/>
        <v>47.373201186264339</v>
      </c>
      <c r="R120" s="47"/>
    </row>
    <row r="121" spans="1:18" s="8" customFormat="1" x14ac:dyDescent="0.25">
      <c r="A121" s="3">
        <v>79</v>
      </c>
      <c r="B121" s="49">
        <v>631000</v>
      </c>
      <c r="C121" s="50" t="s">
        <v>199</v>
      </c>
      <c r="D121" s="51">
        <v>79</v>
      </c>
      <c r="E121" s="53">
        <f t="shared" ref="E121:L121" si="234">E374</f>
        <v>2325065</v>
      </c>
      <c r="F121" s="53">
        <f t="shared" ref="F121" si="235">F374</f>
        <v>0</v>
      </c>
      <c r="G121" s="53">
        <f t="shared" si="234"/>
        <v>1784783</v>
      </c>
      <c r="H121" s="53">
        <f t="shared" si="234"/>
        <v>0</v>
      </c>
      <c r="I121" s="52">
        <f t="shared" si="234"/>
        <v>1380287.3800000001</v>
      </c>
      <c r="J121" s="52">
        <f t="shared" si="234"/>
        <v>0</v>
      </c>
      <c r="K121" s="53">
        <f t="shared" si="234"/>
        <v>638813</v>
      </c>
      <c r="L121" s="53">
        <f t="shared" si="234"/>
        <v>0</v>
      </c>
      <c r="M121" s="53">
        <f t="shared" ref="M121:N121" si="236">M374</f>
        <v>-1686252</v>
      </c>
      <c r="N121" s="53">
        <f t="shared" si="236"/>
        <v>0</v>
      </c>
      <c r="O121" s="52">
        <f t="shared" si="175"/>
        <v>59.365539458036665</v>
      </c>
      <c r="P121" s="52"/>
      <c r="Q121" s="52">
        <f t="shared" si="176"/>
        <v>27.475059837036813</v>
      </c>
      <c r="R121" s="52"/>
    </row>
    <row r="122" spans="1:18" s="8" customFormat="1" x14ac:dyDescent="0.25">
      <c r="A122" s="3">
        <v>80</v>
      </c>
      <c r="B122" s="49">
        <v>638000</v>
      </c>
      <c r="C122" s="50" t="s">
        <v>200</v>
      </c>
      <c r="D122" s="51">
        <v>80</v>
      </c>
      <c r="E122" s="53">
        <f t="shared" ref="E122:L122" si="237">E379</f>
        <v>708323</v>
      </c>
      <c r="F122" s="53">
        <f t="shared" ref="F122" si="238">F379</f>
        <v>0</v>
      </c>
      <c r="G122" s="53">
        <f t="shared" si="237"/>
        <v>550823</v>
      </c>
      <c r="H122" s="53">
        <f t="shared" si="237"/>
        <v>0</v>
      </c>
      <c r="I122" s="52">
        <f t="shared" si="237"/>
        <v>434251.56</v>
      </c>
      <c r="J122" s="52">
        <f t="shared" si="237"/>
        <v>0</v>
      </c>
      <c r="K122" s="53">
        <f t="shared" si="237"/>
        <v>798200</v>
      </c>
      <c r="L122" s="53">
        <f t="shared" si="237"/>
        <v>0</v>
      </c>
      <c r="M122" s="53">
        <f t="shared" ref="M122:N122" si="239">M379</f>
        <v>89877</v>
      </c>
      <c r="N122" s="53">
        <f t="shared" si="239"/>
        <v>0</v>
      </c>
      <c r="O122" s="52">
        <f t="shared" si="175"/>
        <v>61.306996949131964</v>
      </c>
      <c r="P122" s="52"/>
      <c r="Q122" s="52">
        <f t="shared" si="176"/>
        <v>112.68870275284016</v>
      </c>
      <c r="R122" s="52"/>
    </row>
    <row r="123" spans="1:18" s="4" customFormat="1" x14ac:dyDescent="0.25">
      <c r="A123" s="3">
        <v>81</v>
      </c>
      <c r="B123" s="46" t="s">
        <v>26</v>
      </c>
      <c r="C123" s="46" t="s">
        <v>201</v>
      </c>
      <c r="D123" s="45">
        <v>81</v>
      </c>
      <c r="E123" s="48">
        <v>7229878</v>
      </c>
      <c r="F123" s="48">
        <v>0</v>
      </c>
      <c r="G123" s="48">
        <v>7857066</v>
      </c>
      <c r="H123" s="48">
        <v>0</v>
      </c>
      <c r="I123" s="47">
        <v>0</v>
      </c>
      <c r="J123" s="47">
        <v>0</v>
      </c>
      <c r="K123" s="58">
        <v>10112571</v>
      </c>
      <c r="L123" s="48">
        <v>0</v>
      </c>
      <c r="M123" s="48">
        <f>M382</f>
        <v>2882693</v>
      </c>
      <c r="N123" s="48"/>
      <c r="O123" s="47">
        <f t="shared" si="175"/>
        <v>0</v>
      </c>
      <c r="P123" s="47"/>
      <c r="Q123" s="47">
        <f t="shared" si="176"/>
        <v>139.87194528040445</v>
      </c>
      <c r="R123" s="47"/>
    </row>
    <row r="124" spans="1:18" s="4" customFormat="1" x14ac:dyDescent="0.25">
      <c r="A124" s="3"/>
      <c r="B124" s="62"/>
      <c r="C124" s="63"/>
      <c r="D124" s="64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187"/>
      <c r="P124" s="187"/>
      <c r="Q124" s="187"/>
      <c r="R124" s="187"/>
    </row>
    <row r="125" spans="1:18" s="4" customFormat="1" x14ac:dyDescent="0.25">
      <c r="A125" s="3">
        <v>82</v>
      </c>
      <c r="B125" s="45"/>
      <c r="C125" s="46" t="s">
        <v>202</v>
      </c>
      <c r="D125" s="45" t="s">
        <v>27</v>
      </c>
      <c r="E125" s="48">
        <f t="shared" ref="E125:N125" si="240">E99+E101</f>
        <v>0</v>
      </c>
      <c r="F125" s="48">
        <f t="shared" si="240"/>
        <v>0</v>
      </c>
      <c r="G125" s="48">
        <f t="shared" si="240"/>
        <v>0</v>
      </c>
      <c r="H125" s="48">
        <f t="shared" si="240"/>
        <v>0</v>
      </c>
      <c r="I125" s="47">
        <f t="shared" si="240"/>
        <v>11673801.280000009</v>
      </c>
      <c r="J125" s="47">
        <f t="shared" si="240"/>
        <v>7888.3300000000054</v>
      </c>
      <c r="K125" s="48">
        <f t="shared" si="240"/>
        <v>0</v>
      </c>
      <c r="L125" s="48">
        <f t="shared" si="240"/>
        <v>0</v>
      </c>
      <c r="M125" s="48">
        <f t="shared" si="240"/>
        <v>0</v>
      </c>
      <c r="N125" s="48">
        <f t="shared" si="240"/>
        <v>0</v>
      </c>
      <c r="O125" s="47"/>
      <c r="P125" s="47"/>
      <c r="Q125" s="47"/>
      <c r="R125" s="47"/>
    </row>
    <row r="126" spans="1:18" ht="54.75" customHeight="1" x14ac:dyDescent="0.25">
      <c r="A126" s="3"/>
      <c r="B126" s="66"/>
      <c r="C126" s="67"/>
      <c r="D126" s="68"/>
    </row>
    <row r="127" spans="1:18" ht="124.5" customHeight="1" x14ac:dyDescent="0.25">
      <c r="A127" s="3"/>
      <c r="B127" s="66"/>
      <c r="C127" s="67"/>
      <c r="D127" s="68"/>
    </row>
    <row r="128" spans="1:18" s="10" customFormat="1" ht="33" customHeight="1" x14ac:dyDescent="0.3">
      <c r="A128" s="9"/>
      <c r="B128" s="199" t="s">
        <v>418</v>
      </c>
      <c r="C128" s="199"/>
      <c r="D128" s="199"/>
      <c r="E128" s="199"/>
      <c r="F128" s="199"/>
      <c r="G128" s="199"/>
      <c r="H128" s="199"/>
      <c r="I128" s="199"/>
      <c r="J128" s="199"/>
      <c r="K128" s="199"/>
      <c r="L128" s="199"/>
      <c r="M128" s="199"/>
      <c r="N128" s="199"/>
      <c r="O128" s="199"/>
      <c r="P128" s="199"/>
      <c r="Q128" s="199"/>
      <c r="R128" s="199"/>
    </row>
    <row r="129" spans="1:18" s="10" customFormat="1" ht="21.75" customHeight="1" x14ac:dyDescent="0.3">
      <c r="A129" s="9"/>
      <c r="B129" s="70"/>
      <c r="C129" s="70"/>
      <c r="D129" s="71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</row>
    <row r="130" spans="1:18" s="10" customFormat="1" ht="71.25" customHeight="1" x14ac:dyDescent="0.3">
      <c r="A130" s="9"/>
      <c r="B130" s="42" t="s">
        <v>122</v>
      </c>
      <c r="C130" s="42" t="s">
        <v>123</v>
      </c>
      <c r="D130" s="42" t="s">
        <v>124</v>
      </c>
      <c r="E130" s="42" t="s">
        <v>405</v>
      </c>
      <c r="F130" s="42" t="s">
        <v>406</v>
      </c>
      <c r="G130" s="184" t="s">
        <v>403</v>
      </c>
      <c r="H130" s="184" t="s">
        <v>404</v>
      </c>
      <c r="I130" s="42" t="s">
        <v>411</v>
      </c>
      <c r="J130" s="42" t="s">
        <v>412</v>
      </c>
      <c r="K130" s="42" t="s">
        <v>409</v>
      </c>
      <c r="L130" s="42" t="s">
        <v>410</v>
      </c>
      <c r="M130" s="42" t="s">
        <v>422</v>
      </c>
      <c r="N130" s="42" t="s">
        <v>423</v>
      </c>
      <c r="O130" s="42" t="s">
        <v>407</v>
      </c>
      <c r="P130" s="42" t="s">
        <v>408</v>
      </c>
      <c r="Q130" s="42" t="s">
        <v>424</v>
      </c>
      <c r="R130" s="42" t="s">
        <v>425</v>
      </c>
    </row>
    <row r="131" spans="1:18" s="10" customFormat="1" x14ac:dyDescent="0.3">
      <c r="A131" s="9"/>
      <c r="B131" s="43">
        <v>1</v>
      </c>
      <c r="C131" s="44">
        <v>2</v>
      </c>
      <c r="D131" s="43">
        <v>3</v>
      </c>
      <c r="E131" s="44">
        <v>3</v>
      </c>
      <c r="F131" s="44">
        <v>4</v>
      </c>
      <c r="G131" s="44">
        <v>5</v>
      </c>
      <c r="H131" s="44">
        <v>6</v>
      </c>
      <c r="I131" s="44">
        <v>5</v>
      </c>
      <c r="J131" s="44">
        <v>6</v>
      </c>
      <c r="K131" s="44">
        <v>5</v>
      </c>
      <c r="L131" s="44">
        <v>6</v>
      </c>
      <c r="M131" s="44">
        <v>7</v>
      </c>
      <c r="N131" s="44">
        <v>8</v>
      </c>
      <c r="O131" s="44">
        <v>11</v>
      </c>
      <c r="P131" s="44">
        <v>12</v>
      </c>
      <c r="Q131" s="44">
        <v>9</v>
      </c>
      <c r="R131" s="44">
        <v>10</v>
      </c>
    </row>
    <row r="132" spans="1:18" s="12" customFormat="1" x14ac:dyDescent="0.3">
      <c r="A132" s="11">
        <v>83</v>
      </c>
      <c r="B132" s="204" t="s">
        <v>203</v>
      </c>
      <c r="C132" s="205"/>
      <c r="D132" s="56" t="s">
        <v>28</v>
      </c>
      <c r="E132" s="72">
        <f t="shared" ref="E132:F132" si="241">E133+E157+E178+E182</f>
        <v>67535374</v>
      </c>
      <c r="F132" s="72">
        <f t="shared" si="241"/>
        <v>104599</v>
      </c>
      <c r="G132" s="72">
        <f t="shared" ref="G132:L132" si="242">G133+G157+G178+G182</f>
        <v>51334718</v>
      </c>
      <c r="H132" s="72">
        <f t="shared" si="242"/>
        <v>97000</v>
      </c>
      <c r="I132" s="163">
        <f t="shared" si="242"/>
        <v>52878193.20000001</v>
      </c>
      <c r="J132" s="163">
        <f t="shared" si="242"/>
        <v>59189.83</v>
      </c>
      <c r="K132" s="72">
        <f t="shared" si="242"/>
        <v>61592057</v>
      </c>
      <c r="L132" s="72">
        <f t="shared" si="242"/>
        <v>67858</v>
      </c>
      <c r="M132" s="72">
        <f t="shared" ref="M132:N132" si="243">M133+M157+M178+M182</f>
        <v>-5943317</v>
      </c>
      <c r="N132" s="72">
        <f t="shared" si="243"/>
        <v>-36741</v>
      </c>
      <c r="O132" s="47">
        <f t="shared" ref="O132:O187" si="244">I132/E132*100</f>
        <v>78.297031715556969</v>
      </c>
      <c r="P132" s="47">
        <f t="shared" ref="P132:P181" si="245">J132/F132*100</f>
        <v>56.587376552357092</v>
      </c>
      <c r="Q132" s="47">
        <f t="shared" ref="Q132:Q188" si="246">K132/E132*100</f>
        <v>91.199697805775088</v>
      </c>
      <c r="R132" s="47">
        <f t="shared" ref="R132:R181" si="247">L132/F132*100</f>
        <v>64.874425185709228</v>
      </c>
    </row>
    <row r="133" spans="1:18" s="12" customFormat="1" ht="30" x14ac:dyDescent="0.3">
      <c r="A133" s="11">
        <v>84</v>
      </c>
      <c r="B133" s="54">
        <v>710000</v>
      </c>
      <c r="C133" s="55" t="s">
        <v>204</v>
      </c>
      <c r="D133" s="56" t="s">
        <v>29</v>
      </c>
      <c r="E133" s="72">
        <f t="shared" ref="E133:F133" si="248">E134+E138+E140+E142+E147+E151+E153+E155</f>
        <v>37251475</v>
      </c>
      <c r="F133" s="72">
        <f t="shared" si="248"/>
        <v>0</v>
      </c>
      <c r="G133" s="72">
        <f t="shared" ref="G133:L133" si="249">G134+G138+G140+G142+G147+G151+G153+G155</f>
        <v>31911804</v>
      </c>
      <c r="H133" s="72">
        <f t="shared" si="249"/>
        <v>0</v>
      </c>
      <c r="I133" s="163">
        <f t="shared" si="249"/>
        <v>28111511.25</v>
      </c>
      <c r="J133" s="163">
        <f t="shared" si="249"/>
        <v>0</v>
      </c>
      <c r="K133" s="72">
        <f t="shared" si="249"/>
        <v>38163270</v>
      </c>
      <c r="L133" s="72">
        <f t="shared" si="249"/>
        <v>0</v>
      </c>
      <c r="M133" s="72">
        <f t="shared" ref="M133:N133" si="250">M134+M138+M140+M142+M147+M151+M153+M155</f>
        <v>911795</v>
      </c>
      <c r="N133" s="72">
        <f t="shared" si="250"/>
        <v>0</v>
      </c>
      <c r="O133" s="47">
        <f t="shared" si="244"/>
        <v>75.464156117308107</v>
      </c>
      <c r="P133" s="47"/>
      <c r="Q133" s="47">
        <f t="shared" si="246"/>
        <v>102.44767489072579</v>
      </c>
      <c r="R133" s="47"/>
    </row>
    <row r="134" spans="1:18" s="12" customFormat="1" ht="30" x14ac:dyDescent="0.3">
      <c r="A134" s="11">
        <v>85</v>
      </c>
      <c r="B134" s="73">
        <v>711000</v>
      </c>
      <c r="C134" s="73" t="s">
        <v>127</v>
      </c>
      <c r="D134" s="74" t="s">
        <v>30</v>
      </c>
      <c r="E134" s="75">
        <f t="shared" ref="E134:F134" si="251">E135+E136+E137</f>
        <v>250</v>
      </c>
      <c r="F134" s="75">
        <f t="shared" si="251"/>
        <v>0</v>
      </c>
      <c r="G134" s="75">
        <f t="shared" ref="G134:L134" si="252">G135+G136+G137</f>
        <v>250</v>
      </c>
      <c r="H134" s="75">
        <f t="shared" si="252"/>
        <v>0</v>
      </c>
      <c r="I134" s="164">
        <f t="shared" si="252"/>
        <v>63.4</v>
      </c>
      <c r="J134" s="164">
        <f t="shared" si="252"/>
        <v>0</v>
      </c>
      <c r="K134" s="75">
        <f t="shared" si="252"/>
        <v>250</v>
      </c>
      <c r="L134" s="75">
        <f t="shared" si="252"/>
        <v>0</v>
      </c>
      <c r="M134" s="75">
        <f t="shared" ref="M134:N134" si="253">M135+M136+M137</f>
        <v>0</v>
      </c>
      <c r="N134" s="75">
        <f t="shared" si="253"/>
        <v>0</v>
      </c>
      <c r="O134" s="47">
        <f t="shared" si="244"/>
        <v>25.36</v>
      </c>
      <c r="P134" s="47"/>
      <c r="Q134" s="47">
        <f t="shared" si="246"/>
        <v>100</v>
      </c>
      <c r="R134" s="47"/>
    </row>
    <row r="135" spans="1:18" s="12" customFormat="1" x14ac:dyDescent="0.3">
      <c r="A135" s="11">
        <v>86</v>
      </c>
      <c r="B135" s="76">
        <v>711100</v>
      </c>
      <c r="C135" s="77" t="s">
        <v>205</v>
      </c>
      <c r="D135" s="78">
        <v>86</v>
      </c>
      <c r="E135" s="79">
        <v>250</v>
      </c>
      <c r="F135" s="79">
        <v>0</v>
      </c>
      <c r="G135" s="79">
        <v>250</v>
      </c>
      <c r="H135" s="79">
        <v>0</v>
      </c>
      <c r="I135" s="165">
        <v>63.4</v>
      </c>
      <c r="J135" s="165">
        <v>0</v>
      </c>
      <c r="K135" s="79">
        <v>250</v>
      </c>
      <c r="L135" s="79">
        <v>0</v>
      </c>
      <c r="M135" s="80">
        <f>K135-E135</f>
        <v>0</v>
      </c>
      <c r="N135" s="80">
        <f>L135-F135</f>
        <v>0</v>
      </c>
      <c r="O135" s="52">
        <f t="shared" si="244"/>
        <v>25.36</v>
      </c>
      <c r="P135" s="52"/>
      <c r="Q135" s="52">
        <f t="shared" si="246"/>
        <v>100</v>
      </c>
      <c r="R135" s="52"/>
    </row>
    <row r="136" spans="1:18" s="12" customFormat="1" x14ac:dyDescent="0.3">
      <c r="A136" s="11">
        <v>87</v>
      </c>
      <c r="B136" s="76">
        <v>711200</v>
      </c>
      <c r="C136" s="60" t="s">
        <v>206</v>
      </c>
      <c r="D136" s="78">
        <v>87</v>
      </c>
      <c r="E136" s="79">
        <v>0</v>
      </c>
      <c r="F136" s="79">
        <v>0</v>
      </c>
      <c r="G136" s="79">
        <v>0</v>
      </c>
      <c r="H136" s="79">
        <v>0</v>
      </c>
      <c r="I136" s="165">
        <v>0</v>
      </c>
      <c r="J136" s="165">
        <v>0</v>
      </c>
      <c r="K136" s="79">
        <v>0</v>
      </c>
      <c r="L136" s="79">
        <v>0</v>
      </c>
      <c r="M136" s="80">
        <f t="shared" ref="M136:M137" si="254">K136-E136</f>
        <v>0</v>
      </c>
      <c r="N136" s="80">
        <f t="shared" ref="N136:N137" si="255">L136-F136</f>
        <v>0</v>
      </c>
      <c r="O136" s="52"/>
      <c r="P136" s="52"/>
      <c r="Q136" s="52"/>
      <c r="R136" s="52"/>
    </row>
    <row r="137" spans="1:18" s="12" customFormat="1" ht="30" x14ac:dyDescent="0.3">
      <c r="A137" s="11">
        <v>88</v>
      </c>
      <c r="B137" s="76">
        <v>711300</v>
      </c>
      <c r="C137" s="60" t="s">
        <v>207</v>
      </c>
      <c r="D137" s="78">
        <v>88</v>
      </c>
      <c r="E137" s="79">
        <v>0</v>
      </c>
      <c r="F137" s="79">
        <v>0</v>
      </c>
      <c r="G137" s="79">
        <v>0</v>
      </c>
      <c r="H137" s="79">
        <v>0</v>
      </c>
      <c r="I137" s="165">
        <v>0</v>
      </c>
      <c r="J137" s="165">
        <v>0</v>
      </c>
      <c r="K137" s="79">
        <v>0</v>
      </c>
      <c r="L137" s="79">
        <v>0</v>
      </c>
      <c r="M137" s="80">
        <f t="shared" si="254"/>
        <v>0</v>
      </c>
      <c r="N137" s="80">
        <f t="shared" si="255"/>
        <v>0</v>
      </c>
      <c r="O137" s="52"/>
      <c r="P137" s="52"/>
      <c r="Q137" s="52"/>
      <c r="R137" s="52"/>
    </row>
    <row r="138" spans="1:18" s="12" customFormat="1" x14ac:dyDescent="0.3">
      <c r="A138" s="11">
        <v>89</v>
      </c>
      <c r="B138" s="73">
        <v>712000</v>
      </c>
      <c r="C138" s="73" t="s">
        <v>128</v>
      </c>
      <c r="D138" s="74" t="s">
        <v>31</v>
      </c>
      <c r="E138" s="75">
        <f t="shared" ref="E138:N138" si="256">E139</f>
        <v>0</v>
      </c>
      <c r="F138" s="75">
        <f t="shared" si="256"/>
        <v>0</v>
      </c>
      <c r="G138" s="75">
        <f t="shared" si="256"/>
        <v>0</v>
      </c>
      <c r="H138" s="75">
        <f t="shared" si="256"/>
        <v>0</v>
      </c>
      <c r="I138" s="164">
        <f t="shared" si="256"/>
        <v>0</v>
      </c>
      <c r="J138" s="164">
        <f t="shared" si="256"/>
        <v>0</v>
      </c>
      <c r="K138" s="75">
        <f t="shared" si="256"/>
        <v>0</v>
      </c>
      <c r="L138" s="75">
        <f t="shared" si="256"/>
        <v>0</v>
      </c>
      <c r="M138" s="75">
        <f t="shared" si="256"/>
        <v>0</v>
      </c>
      <c r="N138" s="75">
        <f t="shared" si="256"/>
        <v>0</v>
      </c>
      <c r="O138" s="47"/>
      <c r="P138" s="47"/>
      <c r="Q138" s="47"/>
      <c r="R138" s="47"/>
    </row>
    <row r="139" spans="1:18" s="12" customFormat="1" x14ac:dyDescent="0.3">
      <c r="A139" s="11">
        <v>90</v>
      </c>
      <c r="B139" s="76">
        <v>712100</v>
      </c>
      <c r="C139" s="60" t="s">
        <v>128</v>
      </c>
      <c r="D139" s="81">
        <v>90</v>
      </c>
      <c r="E139" s="79">
        <v>0</v>
      </c>
      <c r="F139" s="79">
        <v>0</v>
      </c>
      <c r="G139" s="79">
        <v>0</v>
      </c>
      <c r="H139" s="79">
        <v>0</v>
      </c>
      <c r="I139" s="165">
        <v>0</v>
      </c>
      <c r="J139" s="165">
        <v>0</v>
      </c>
      <c r="K139" s="79">
        <v>0</v>
      </c>
      <c r="L139" s="79">
        <v>0</v>
      </c>
      <c r="M139" s="80">
        <f>K139-E139</f>
        <v>0</v>
      </c>
      <c r="N139" s="80">
        <f>L139-F139</f>
        <v>0</v>
      </c>
      <c r="O139" s="52"/>
      <c r="P139" s="52"/>
      <c r="Q139" s="52"/>
      <c r="R139" s="52"/>
    </row>
    <row r="140" spans="1:18" s="12" customFormat="1" ht="30" x14ac:dyDescent="0.3">
      <c r="A140" s="11">
        <v>91</v>
      </c>
      <c r="B140" s="73">
        <v>713000</v>
      </c>
      <c r="C140" s="73" t="s">
        <v>208</v>
      </c>
      <c r="D140" s="74" t="s">
        <v>32</v>
      </c>
      <c r="E140" s="75">
        <f t="shared" ref="E140:N140" si="257">E141</f>
        <v>2661100</v>
      </c>
      <c r="F140" s="75">
        <f t="shared" si="257"/>
        <v>0</v>
      </c>
      <c r="G140" s="75">
        <f t="shared" si="257"/>
        <v>2340100</v>
      </c>
      <c r="H140" s="75">
        <f t="shared" si="257"/>
        <v>0</v>
      </c>
      <c r="I140" s="164">
        <f t="shared" si="257"/>
        <v>2024351.62</v>
      </c>
      <c r="J140" s="164">
        <f t="shared" si="257"/>
        <v>0</v>
      </c>
      <c r="K140" s="75">
        <f t="shared" si="257"/>
        <v>2953100</v>
      </c>
      <c r="L140" s="75">
        <f t="shared" si="257"/>
        <v>0</v>
      </c>
      <c r="M140" s="75">
        <f t="shared" si="257"/>
        <v>292000</v>
      </c>
      <c r="N140" s="75">
        <f t="shared" si="257"/>
        <v>0</v>
      </c>
      <c r="O140" s="47">
        <f t="shared" si="244"/>
        <v>76.071986020818457</v>
      </c>
      <c r="P140" s="47"/>
      <c r="Q140" s="47">
        <f t="shared" si="246"/>
        <v>110.97290594115215</v>
      </c>
      <c r="R140" s="47"/>
    </row>
    <row r="141" spans="1:18" s="12" customFormat="1" ht="30" x14ac:dyDescent="0.3">
      <c r="A141" s="11">
        <v>92</v>
      </c>
      <c r="B141" s="76">
        <v>713100</v>
      </c>
      <c r="C141" s="60" t="s">
        <v>208</v>
      </c>
      <c r="D141" s="78">
        <v>92</v>
      </c>
      <c r="E141" s="79">
        <v>2661100</v>
      </c>
      <c r="F141" s="79">
        <v>0</v>
      </c>
      <c r="G141" s="79">
        <v>2340100</v>
      </c>
      <c r="H141" s="79">
        <v>0</v>
      </c>
      <c r="I141" s="165">
        <v>2024351.62</v>
      </c>
      <c r="J141" s="165">
        <v>0</v>
      </c>
      <c r="K141" s="79">
        <v>2953100</v>
      </c>
      <c r="L141" s="79">
        <v>0</v>
      </c>
      <c r="M141" s="80">
        <f>K141-E141</f>
        <v>292000</v>
      </c>
      <c r="N141" s="80">
        <f>L141-F141</f>
        <v>0</v>
      </c>
      <c r="O141" s="52">
        <f t="shared" si="244"/>
        <v>76.071986020818457</v>
      </c>
      <c r="P141" s="52"/>
      <c r="Q141" s="52">
        <f t="shared" si="246"/>
        <v>110.97290594115215</v>
      </c>
      <c r="R141" s="52"/>
    </row>
    <row r="142" spans="1:18" s="12" customFormat="1" x14ac:dyDescent="0.3">
      <c r="A142" s="11">
        <v>93</v>
      </c>
      <c r="B142" s="82" t="s">
        <v>33</v>
      </c>
      <c r="C142" s="83" t="s">
        <v>130</v>
      </c>
      <c r="D142" s="84" t="s">
        <v>34</v>
      </c>
      <c r="E142" s="75">
        <f t="shared" ref="E142:F142" si="258">E143+E144+E145+E146</f>
        <v>2256765</v>
      </c>
      <c r="F142" s="75">
        <f t="shared" si="258"/>
        <v>0</v>
      </c>
      <c r="G142" s="75">
        <f t="shared" ref="G142:L142" si="259">G143+G144+G145+G146</f>
        <v>1938094</v>
      </c>
      <c r="H142" s="75">
        <f t="shared" si="259"/>
        <v>0</v>
      </c>
      <c r="I142" s="164">
        <f t="shared" si="259"/>
        <v>1644974.01</v>
      </c>
      <c r="J142" s="164">
        <f t="shared" si="259"/>
        <v>0</v>
      </c>
      <c r="K142" s="75">
        <f t="shared" si="259"/>
        <v>2316560</v>
      </c>
      <c r="L142" s="75">
        <f t="shared" si="259"/>
        <v>0</v>
      </c>
      <c r="M142" s="75">
        <f t="shared" ref="M142:N142" si="260">M143+M144+M145+M146</f>
        <v>59795</v>
      </c>
      <c r="N142" s="75">
        <f t="shared" si="260"/>
        <v>0</v>
      </c>
      <c r="O142" s="47">
        <f t="shared" si="244"/>
        <v>72.890797668343836</v>
      </c>
      <c r="P142" s="47"/>
      <c r="Q142" s="47">
        <f t="shared" si="246"/>
        <v>102.6495891242553</v>
      </c>
      <c r="R142" s="47"/>
    </row>
    <row r="143" spans="1:18" s="12" customFormat="1" x14ac:dyDescent="0.3">
      <c r="A143" s="11">
        <v>94</v>
      </c>
      <c r="B143" s="76">
        <v>714100</v>
      </c>
      <c r="C143" s="60" t="s">
        <v>130</v>
      </c>
      <c r="D143" s="78">
        <v>94</v>
      </c>
      <c r="E143" s="79">
        <v>2255065</v>
      </c>
      <c r="F143" s="79">
        <v>0</v>
      </c>
      <c r="G143" s="79">
        <v>1938094</v>
      </c>
      <c r="H143" s="79">
        <v>0</v>
      </c>
      <c r="I143" s="165">
        <v>1643337.92</v>
      </c>
      <c r="J143" s="165">
        <v>0</v>
      </c>
      <c r="K143" s="79">
        <v>2314860</v>
      </c>
      <c r="L143" s="79">
        <v>0</v>
      </c>
      <c r="M143" s="80">
        <f t="shared" ref="M143:M146" si="261">K143-E143</f>
        <v>59795</v>
      </c>
      <c r="N143" s="80">
        <f t="shared" ref="N143:N146" si="262">L143-F143</f>
        <v>0</v>
      </c>
      <c r="O143" s="52">
        <f t="shared" si="244"/>
        <v>72.873195229405795</v>
      </c>
      <c r="P143" s="52"/>
      <c r="Q143" s="52">
        <f t="shared" si="246"/>
        <v>102.65158653963411</v>
      </c>
      <c r="R143" s="52"/>
    </row>
    <row r="144" spans="1:18" s="12" customFormat="1" x14ac:dyDescent="0.3">
      <c r="A144" s="11">
        <v>95</v>
      </c>
      <c r="B144" s="76">
        <v>714200</v>
      </c>
      <c r="C144" s="60" t="s">
        <v>209</v>
      </c>
      <c r="D144" s="78">
        <v>95</v>
      </c>
      <c r="E144" s="79">
        <v>100</v>
      </c>
      <c r="F144" s="79">
        <v>0</v>
      </c>
      <c r="G144" s="79">
        <v>0</v>
      </c>
      <c r="H144" s="79">
        <v>0</v>
      </c>
      <c r="I144" s="165">
        <v>46.31</v>
      </c>
      <c r="J144" s="165">
        <v>0</v>
      </c>
      <c r="K144" s="79">
        <v>100</v>
      </c>
      <c r="L144" s="79">
        <v>0</v>
      </c>
      <c r="M144" s="80">
        <f t="shared" si="261"/>
        <v>0</v>
      </c>
      <c r="N144" s="80">
        <f t="shared" si="262"/>
        <v>0</v>
      </c>
      <c r="O144" s="52"/>
      <c r="P144" s="52"/>
      <c r="Q144" s="52">
        <f t="shared" si="246"/>
        <v>100</v>
      </c>
      <c r="R144" s="52"/>
    </row>
    <row r="145" spans="1:18" s="12" customFormat="1" ht="30" x14ac:dyDescent="0.3">
      <c r="A145" s="11">
        <v>96</v>
      </c>
      <c r="B145" s="76">
        <v>714300</v>
      </c>
      <c r="C145" s="60" t="s">
        <v>210</v>
      </c>
      <c r="D145" s="78">
        <v>96</v>
      </c>
      <c r="E145" s="79">
        <v>1600</v>
      </c>
      <c r="F145" s="79">
        <v>0</v>
      </c>
      <c r="G145" s="79">
        <v>0</v>
      </c>
      <c r="H145" s="79">
        <v>0</v>
      </c>
      <c r="I145" s="165">
        <v>1589.78</v>
      </c>
      <c r="J145" s="165">
        <v>0</v>
      </c>
      <c r="K145" s="79">
        <v>1600</v>
      </c>
      <c r="L145" s="79">
        <v>0</v>
      </c>
      <c r="M145" s="80">
        <f t="shared" si="261"/>
        <v>0</v>
      </c>
      <c r="N145" s="80">
        <f t="shared" si="262"/>
        <v>0</v>
      </c>
      <c r="O145" s="52"/>
      <c r="P145" s="52"/>
      <c r="Q145" s="52">
        <f t="shared" si="246"/>
        <v>100</v>
      </c>
      <c r="R145" s="52"/>
    </row>
    <row r="146" spans="1:18" s="12" customFormat="1" x14ac:dyDescent="0.3">
      <c r="A146" s="11">
        <v>97</v>
      </c>
      <c r="B146" s="76">
        <v>714900</v>
      </c>
      <c r="C146" s="60" t="s">
        <v>211</v>
      </c>
      <c r="D146" s="78">
        <v>97</v>
      </c>
      <c r="E146" s="79">
        <v>0</v>
      </c>
      <c r="F146" s="79">
        <v>0</v>
      </c>
      <c r="G146" s="79">
        <v>0</v>
      </c>
      <c r="H146" s="79">
        <v>0</v>
      </c>
      <c r="I146" s="165">
        <v>0</v>
      </c>
      <c r="J146" s="165">
        <v>0</v>
      </c>
      <c r="K146" s="79">
        <v>0</v>
      </c>
      <c r="L146" s="79">
        <v>0</v>
      </c>
      <c r="M146" s="80">
        <f t="shared" si="261"/>
        <v>0</v>
      </c>
      <c r="N146" s="80">
        <f t="shared" si="262"/>
        <v>0</v>
      </c>
      <c r="O146" s="52"/>
      <c r="P146" s="52"/>
      <c r="Q146" s="52"/>
      <c r="R146" s="52"/>
    </row>
    <row r="147" spans="1:18" s="12" customFormat="1" ht="30" x14ac:dyDescent="0.3">
      <c r="A147" s="11">
        <v>98</v>
      </c>
      <c r="B147" s="82">
        <v>715000</v>
      </c>
      <c r="C147" s="73" t="s">
        <v>131</v>
      </c>
      <c r="D147" s="84" t="s">
        <v>35</v>
      </c>
      <c r="E147" s="75">
        <f t="shared" ref="E147:F147" si="263">E148+E149+E150</f>
        <v>73360</v>
      </c>
      <c r="F147" s="75">
        <f t="shared" si="263"/>
        <v>0</v>
      </c>
      <c r="G147" s="75">
        <f t="shared" ref="G147:L147" si="264">G148+G149+G150</f>
        <v>73360</v>
      </c>
      <c r="H147" s="75">
        <f t="shared" si="264"/>
        <v>0</v>
      </c>
      <c r="I147" s="164">
        <f t="shared" si="264"/>
        <v>11311.99</v>
      </c>
      <c r="J147" s="164">
        <f t="shared" si="264"/>
        <v>0</v>
      </c>
      <c r="K147" s="75">
        <f t="shared" si="264"/>
        <v>73360</v>
      </c>
      <c r="L147" s="75">
        <f t="shared" si="264"/>
        <v>0</v>
      </c>
      <c r="M147" s="75">
        <f t="shared" ref="M147:N147" si="265">M148+M149+M150</f>
        <v>0</v>
      </c>
      <c r="N147" s="75">
        <f t="shared" si="265"/>
        <v>0</v>
      </c>
      <c r="O147" s="47">
        <f t="shared" si="244"/>
        <v>15.419833696837513</v>
      </c>
      <c r="P147" s="47"/>
      <c r="Q147" s="47">
        <f t="shared" si="246"/>
        <v>100</v>
      </c>
      <c r="R147" s="47"/>
    </row>
    <row r="148" spans="1:18" s="12" customFormat="1" x14ac:dyDescent="0.3">
      <c r="A148" s="11">
        <v>99</v>
      </c>
      <c r="B148" s="76">
        <v>715100</v>
      </c>
      <c r="C148" s="60" t="s">
        <v>212</v>
      </c>
      <c r="D148" s="78">
        <v>99</v>
      </c>
      <c r="E148" s="79">
        <v>20360</v>
      </c>
      <c r="F148" s="79">
        <v>0</v>
      </c>
      <c r="G148" s="79">
        <v>20360</v>
      </c>
      <c r="H148" s="79">
        <v>0</v>
      </c>
      <c r="I148" s="165">
        <v>6809.05</v>
      </c>
      <c r="J148" s="165">
        <v>0</v>
      </c>
      <c r="K148" s="79">
        <v>20360</v>
      </c>
      <c r="L148" s="79">
        <v>0</v>
      </c>
      <c r="M148" s="80">
        <f t="shared" ref="M148:M150" si="266">K148-E148</f>
        <v>0</v>
      </c>
      <c r="N148" s="80">
        <f t="shared" ref="N148:N150" si="267">L148-F148</f>
        <v>0</v>
      </c>
      <c r="O148" s="52">
        <f t="shared" si="244"/>
        <v>33.443271119842834</v>
      </c>
      <c r="P148" s="52"/>
      <c r="Q148" s="52">
        <f t="shared" si="246"/>
        <v>100</v>
      </c>
      <c r="R148" s="52"/>
    </row>
    <row r="149" spans="1:18" s="12" customFormat="1" x14ac:dyDescent="0.3">
      <c r="A149" s="11">
        <v>100</v>
      </c>
      <c r="B149" s="76">
        <v>715200</v>
      </c>
      <c r="C149" s="60" t="s">
        <v>213</v>
      </c>
      <c r="D149" s="78">
        <v>100</v>
      </c>
      <c r="E149" s="79">
        <v>15500</v>
      </c>
      <c r="F149" s="79">
        <v>0</v>
      </c>
      <c r="G149" s="79">
        <v>15500</v>
      </c>
      <c r="H149" s="79">
        <v>0</v>
      </c>
      <c r="I149" s="165">
        <v>4502.9399999999996</v>
      </c>
      <c r="J149" s="165">
        <v>0</v>
      </c>
      <c r="K149" s="79">
        <v>15500</v>
      </c>
      <c r="L149" s="79">
        <v>0</v>
      </c>
      <c r="M149" s="80">
        <f t="shared" si="266"/>
        <v>0</v>
      </c>
      <c r="N149" s="80">
        <f t="shared" si="267"/>
        <v>0</v>
      </c>
      <c r="O149" s="52">
        <f t="shared" si="244"/>
        <v>29.051225806451608</v>
      </c>
      <c r="P149" s="52"/>
      <c r="Q149" s="52">
        <f t="shared" si="246"/>
        <v>100</v>
      </c>
      <c r="R149" s="52"/>
    </row>
    <row r="150" spans="1:18" s="12" customFormat="1" x14ac:dyDescent="0.3">
      <c r="A150" s="11">
        <v>101</v>
      </c>
      <c r="B150" s="76">
        <v>715300</v>
      </c>
      <c r="C150" s="60" t="s">
        <v>214</v>
      </c>
      <c r="D150" s="78">
        <v>101</v>
      </c>
      <c r="E150" s="79">
        <v>37500</v>
      </c>
      <c r="F150" s="79">
        <v>0</v>
      </c>
      <c r="G150" s="79">
        <v>37500</v>
      </c>
      <c r="H150" s="79">
        <v>0</v>
      </c>
      <c r="I150" s="165">
        <v>0</v>
      </c>
      <c r="J150" s="165">
        <v>0</v>
      </c>
      <c r="K150" s="79">
        <v>37500</v>
      </c>
      <c r="L150" s="79">
        <v>0</v>
      </c>
      <c r="M150" s="80">
        <f t="shared" si="266"/>
        <v>0</v>
      </c>
      <c r="N150" s="80">
        <f t="shared" si="267"/>
        <v>0</v>
      </c>
      <c r="O150" s="52">
        <f t="shared" si="244"/>
        <v>0</v>
      </c>
      <c r="P150" s="52"/>
      <c r="Q150" s="52">
        <f t="shared" si="246"/>
        <v>100</v>
      </c>
      <c r="R150" s="52"/>
    </row>
    <row r="151" spans="1:18" s="12" customFormat="1" x14ac:dyDescent="0.3">
      <c r="A151" s="11">
        <v>102</v>
      </c>
      <c r="B151" s="82">
        <v>716000</v>
      </c>
      <c r="C151" s="73" t="s">
        <v>132</v>
      </c>
      <c r="D151" s="84" t="s">
        <v>36</v>
      </c>
      <c r="E151" s="75">
        <f t="shared" ref="E151:N151" si="268">E152</f>
        <v>0</v>
      </c>
      <c r="F151" s="75">
        <f t="shared" si="268"/>
        <v>0</v>
      </c>
      <c r="G151" s="75">
        <f t="shared" si="268"/>
        <v>0</v>
      </c>
      <c r="H151" s="75">
        <f t="shared" si="268"/>
        <v>0</v>
      </c>
      <c r="I151" s="164">
        <f t="shared" si="268"/>
        <v>0</v>
      </c>
      <c r="J151" s="164">
        <f t="shared" si="268"/>
        <v>0</v>
      </c>
      <c r="K151" s="75">
        <f t="shared" si="268"/>
        <v>0</v>
      </c>
      <c r="L151" s="75">
        <f t="shared" si="268"/>
        <v>0</v>
      </c>
      <c r="M151" s="75">
        <f t="shared" si="268"/>
        <v>0</v>
      </c>
      <c r="N151" s="75">
        <f t="shared" si="268"/>
        <v>0</v>
      </c>
      <c r="O151" s="47"/>
      <c r="P151" s="47"/>
      <c r="Q151" s="47"/>
      <c r="R151" s="47"/>
    </row>
    <row r="152" spans="1:18" s="12" customFormat="1" x14ac:dyDescent="0.3">
      <c r="A152" s="11">
        <v>103</v>
      </c>
      <c r="B152" s="76">
        <v>716100</v>
      </c>
      <c r="C152" s="60" t="s">
        <v>132</v>
      </c>
      <c r="D152" s="81">
        <v>103</v>
      </c>
      <c r="E152" s="79">
        <v>0</v>
      </c>
      <c r="F152" s="79">
        <v>0</v>
      </c>
      <c r="G152" s="79">
        <v>0</v>
      </c>
      <c r="H152" s="79">
        <v>0</v>
      </c>
      <c r="I152" s="165">
        <v>0</v>
      </c>
      <c r="J152" s="165">
        <v>0</v>
      </c>
      <c r="K152" s="79">
        <v>0</v>
      </c>
      <c r="L152" s="79">
        <v>0</v>
      </c>
      <c r="M152" s="80">
        <f>K152-E152</f>
        <v>0</v>
      </c>
      <c r="N152" s="80">
        <f>L152-F152</f>
        <v>0</v>
      </c>
      <c r="O152" s="52"/>
      <c r="P152" s="52"/>
      <c r="Q152" s="52"/>
      <c r="R152" s="52"/>
    </row>
    <row r="153" spans="1:18" s="12" customFormat="1" ht="30" x14ac:dyDescent="0.3">
      <c r="A153" s="11">
        <v>104</v>
      </c>
      <c r="B153" s="82">
        <v>717000</v>
      </c>
      <c r="C153" s="73" t="s">
        <v>133</v>
      </c>
      <c r="D153" s="84" t="s">
        <v>37</v>
      </c>
      <c r="E153" s="75">
        <f t="shared" ref="E153:N153" si="269">E154</f>
        <v>31500000</v>
      </c>
      <c r="F153" s="75">
        <f t="shared" si="269"/>
        <v>0</v>
      </c>
      <c r="G153" s="75">
        <f t="shared" si="269"/>
        <v>27300000</v>
      </c>
      <c r="H153" s="75">
        <f t="shared" si="269"/>
        <v>0</v>
      </c>
      <c r="I153" s="164">
        <f t="shared" si="269"/>
        <v>23819558.469999999</v>
      </c>
      <c r="J153" s="164">
        <f t="shared" si="269"/>
        <v>0</v>
      </c>
      <c r="K153" s="75">
        <f t="shared" si="269"/>
        <v>32000000</v>
      </c>
      <c r="L153" s="75">
        <f t="shared" si="269"/>
        <v>0</v>
      </c>
      <c r="M153" s="75">
        <f t="shared" si="269"/>
        <v>500000</v>
      </c>
      <c r="N153" s="75">
        <f t="shared" si="269"/>
        <v>0</v>
      </c>
      <c r="O153" s="47">
        <f t="shared" si="244"/>
        <v>75.617645936507941</v>
      </c>
      <c r="P153" s="47"/>
      <c r="Q153" s="47">
        <f t="shared" si="246"/>
        <v>101.58730158730158</v>
      </c>
      <c r="R153" s="47"/>
    </row>
    <row r="154" spans="1:18" s="12" customFormat="1" x14ac:dyDescent="0.3">
      <c r="A154" s="11">
        <v>105</v>
      </c>
      <c r="B154" s="76">
        <v>717100</v>
      </c>
      <c r="C154" s="77" t="s">
        <v>215</v>
      </c>
      <c r="D154" s="78">
        <v>105</v>
      </c>
      <c r="E154" s="79">
        <v>31500000</v>
      </c>
      <c r="F154" s="79">
        <v>0</v>
      </c>
      <c r="G154" s="79">
        <v>27300000</v>
      </c>
      <c r="H154" s="79">
        <v>0</v>
      </c>
      <c r="I154" s="165">
        <v>23819558.469999999</v>
      </c>
      <c r="J154" s="165">
        <v>0</v>
      </c>
      <c r="K154" s="79">
        <v>32000000</v>
      </c>
      <c r="L154" s="79">
        <v>0</v>
      </c>
      <c r="M154" s="80">
        <f>K154-E154</f>
        <v>500000</v>
      </c>
      <c r="N154" s="80">
        <f>L154-F154</f>
        <v>0</v>
      </c>
      <c r="O154" s="52">
        <f t="shared" si="244"/>
        <v>75.617645936507941</v>
      </c>
      <c r="P154" s="52"/>
      <c r="Q154" s="52">
        <f t="shared" si="246"/>
        <v>101.58730158730158</v>
      </c>
      <c r="R154" s="52"/>
    </row>
    <row r="155" spans="1:18" s="12" customFormat="1" x14ac:dyDescent="0.3">
      <c r="A155" s="11">
        <v>106</v>
      </c>
      <c r="B155" s="82">
        <v>719000</v>
      </c>
      <c r="C155" s="73" t="s">
        <v>134</v>
      </c>
      <c r="D155" s="84" t="s">
        <v>38</v>
      </c>
      <c r="E155" s="75">
        <f t="shared" ref="E155:N155" si="270">E156</f>
        <v>760000</v>
      </c>
      <c r="F155" s="75">
        <f t="shared" si="270"/>
        <v>0</v>
      </c>
      <c r="G155" s="75">
        <f t="shared" si="270"/>
        <v>260000</v>
      </c>
      <c r="H155" s="75">
        <f t="shared" si="270"/>
        <v>0</v>
      </c>
      <c r="I155" s="164">
        <f t="shared" si="270"/>
        <v>611251.76</v>
      </c>
      <c r="J155" s="164">
        <f t="shared" si="270"/>
        <v>0</v>
      </c>
      <c r="K155" s="75">
        <f t="shared" si="270"/>
        <v>820000</v>
      </c>
      <c r="L155" s="75">
        <f t="shared" si="270"/>
        <v>0</v>
      </c>
      <c r="M155" s="75">
        <f t="shared" si="270"/>
        <v>60000</v>
      </c>
      <c r="N155" s="75">
        <f t="shared" si="270"/>
        <v>0</v>
      </c>
      <c r="O155" s="47">
        <f t="shared" si="244"/>
        <v>80.427863157894734</v>
      </c>
      <c r="P155" s="47"/>
      <c r="Q155" s="47">
        <f t="shared" si="246"/>
        <v>107.89473684210526</v>
      </c>
      <c r="R155" s="47"/>
    </row>
    <row r="156" spans="1:18" s="12" customFormat="1" x14ac:dyDescent="0.3">
      <c r="A156" s="11">
        <v>107</v>
      </c>
      <c r="B156" s="76">
        <v>719100</v>
      </c>
      <c r="C156" s="77" t="s">
        <v>134</v>
      </c>
      <c r="D156" s="78">
        <v>107</v>
      </c>
      <c r="E156" s="85">
        <v>760000</v>
      </c>
      <c r="F156" s="79">
        <v>0</v>
      </c>
      <c r="G156" s="85">
        <v>260000</v>
      </c>
      <c r="H156" s="85">
        <v>0</v>
      </c>
      <c r="I156" s="166">
        <v>611251.76</v>
      </c>
      <c r="J156" s="166">
        <v>0</v>
      </c>
      <c r="K156" s="85">
        <v>820000</v>
      </c>
      <c r="L156" s="79">
        <v>0</v>
      </c>
      <c r="M156" s="80">
        <f>K156-E156</f>
        <v>60000</v>
      </c>
      <c r="N156" s="80">
        <f>L156-F156</f>
        <v>0</v>
      </c>
      <c r="O156" s="52">
        <f t="shared" si="244"/>
        <v>80.427863157894734</v>
      </c>
      <c r="P156" s="52"/>
      <c r="Q156" s="52">
        <f t="shared" si="246"/>
        <v>107.89473684210526</v>
      </c>
      <c r="R156" s="52"/>
    </row>
    <row r="157" spans="1:18" s="13" customFormat="1" ht="30" x14ac:dyDescent="0.3">
      <c r="A157" s="11">
        <v>108</v>
      </c>
      <c r="B157" s="86">
        <v>720000</v>
      </c>
      <c r="C157" s="55" t="s">
        <v>216</v>
      </c>
      <c r="D157" s="87" t="s">
        <v>39</v>
      </c>
      <c r="E157" s="72">
        <f t="shared" ref="E157:F157" si="271">E158+E165+E171+E173+E176</f>
        <v>17069412</v>
      </c>
      <c r="F157" s="72">
        <f t="shared" si="271"/>
        <v>98465</v>
      </c>
      <c r="G157" s="72">
        <f t="shared" ref="G157:L157" si="272">G158+G165+G171+G173+G176</f>
        <v>16675585</v>
      </c>
      <c r="H157" s="72">
        <f t="shared" si="272"/>
        <v>94000</v>
      </c>
      <c r="I157" s="163">
        <f t="shared" si="272"/>
        <v>12677413.23</v>
      </c>
      <c r="J157" s="163">
        <f t="shared" si="272"/>
        <v>58222.78</v>
      </c>
      <c r="K157" s="72">
        <f t="shared" si="272"/>
        <v>19656280</v>
      </c>
      <c r="L157" s="72">
        <f t="shared" si="272"/>
        <v>66200</v>
      </c>
      <c r="M157" s="72">
        <f t="shared" ref="M157:N157" si="273">M158+M165+M171+M173+M176</f>
        <v>2586868</v>
      </c>
      <c r="N157" s="72">
        <f t="shared" si="273"/>
        <v>-32265</v>
      </c>
      <c r="O157" s="47">
        <f t="shared" si="244"/>
        <v>74.269771155561784</v>
      </c>
      <c r="P157" s="47">
        <f t="shared" si="245"/>
        <v>59.130432133245314</v>
      </c>
      <c r="Q157" s="47">
        <f t="shared" si="246"/>
        <v>115.15499186498046</v>
      </c>
      <c r="R157" s="47">
        <f t="shared" si="247"/>
        <v>67.232011374600106</v>
      </c>
    </row>
    <row r="158" spans="1:18" s="12" customFormat="1" ht="45" x14ac:dyDescent="0.3">
      <c r="A158" s="11">
        <v>109</v>
      </c>
      <c r="B158" s="82">
        <v>721000</v>
      </c>
      <c r="C158" s="83" t="s">
        <v>136</v>
      </c>
      <c r="D158" s="87" t="s">
        <v>40</v>
      </c>
      <c r="E158" s="75">
        <f t="shared" ref="E158:F158" si="274">E159+E160+E161+E162+E163+E164</f>
        <v>397420</v>
      </c>
      <c r="F158" s="75">
        <f t="shared" si="274"/>
        <v>0</v>
      </c>
      <c r="G158" s="75">
        <f t="shared" ref="G158:L158" si="275">G159+G160+G161+G162+G163+G164</f>
        <v>395420</v>
      </c>
      <c r="H158" s="75">
        <f t="shared" si="275"/>
        <v>0</v>
      </c>
      <c r="I158" s="164">
        <f t="shared" si="275"/>
        <v>308675.83999999997</v>
      </c>
      <c r="J158" s="164">
        <f t="shared" si="275"/>
        <v>0</v>
      </c>
      <c r="K158" s="75">
        <f t="shared" si="275"/>
        <v>397220</v>
      </c>
      <c r="L158" s="75">
        <f t="shared" si="275"/>
        <v>0</v>
      </c>
      <c r="M158" s="75">
        <f t="shared" ref="M158:N158" si="276">M159+M160+M161+M162+M163+M164</f>
        <v>-200</v>
      </c>
      <c r="N158" s="75">
        <f t="shared" si="276"/>
        <v>0</v>
      </c>
      <c r="O158" s="47">
        <f t="shared" si="244"/>
        <v>77.669931055306719</v>
      </c>
      <c r="P158" s="47"/>
      <c r="Q158" s="47">
        <f t="shared" si="246"/>
        <v>99.949675406371099</v>
      </c>
      <c r="R158" s="47"/>
    </row>
    <row r="159" spans="1:18" s="12" customFormat="1" x14ac:dyDescent="0.3">
      <c r="A159" s="11">
        <v>110</v>
      </c>
      <c r="B159" s="76">
        <v>721100</v>
      </c>
      <c r="C159" s="60" t="s">
        <v>217</v>
      </c>
      <c r="D159" s="78">
        <v>110</v>
      </c>
      <c r="E159" s="79">
        <v>0</v>
      </c>
      <c r="F159" s="79">
        <v>0</v>
      </c>
      <c r="G159" s="79">
        <v>0</v>
      </c>
      <c r="H159" s="79">
        <v>0</v>
      </c>
      <c r="I159" s="165">
        <v>0</v>
      </c>
      <c r="J159" s="165">
        <v>0</v>
      </c>
      <c r="K159" s="79">
        <v>0</v>
      </c>
      <c r="L159" s="79">
        <v>0</v>
      </c>
      <c r="M159" s="80">
        <f t="shared" ref="M159:M164" si="277">K159-E159</f>
        <v>0</v>
      </c>
      <c r="N159" s="80">
        <f t="shared" ref="N159:N164" si="278">L159-F159</f>
        <v>0</v>
      </c>
      <c r="O159" s="52"/>
      <c r="P159" s="52"/>
      <c r="Q159" s="52"/>
      <c r="R159" s="52"/>
    </row>
    <row r="160" spans="1:18" s="12" customFormat="1" x14ac:dyDescent="0.3">
      <c r="A160" s="11">
        <v>111</v>
      </c>
      <c r="B160" s="76">
        <v>721200</v>
      </c>
      <c r="C160" s="60" t="s">
        <v>218</v>
      </c>
      <c r="D160" s="78">
        <v>111</v>
      </c>
      <c r="E160" s="79">
        <v>397220</v>
      </c>
      <c r="F160" s="79">
        <v>0</v>
      </c>
      <c r="G160" s="79">
        <v>395220</v>
      </c>
      <c r="H160" s="79">
        <v>0</v>
      </c>
      <c r="I160" s="165">
        <v>308465.28999999998</v>
      </c>
      <c r="J160" s="165">
        <v>0</v>
      </c>
      <c r="K160" s="79">
        <v>396220</v>
      </c>
      <c r="L160" s="79">
        <v>0</v>
      </c>
      <c r="M160" s="80">
        <f t="shared" si="277"/>
        <v>-1000</v>
      </c>
      <c r="N160" s="80">
        <f t="shared" si="278"/>
        <v>0</v>
      </c>
      <c r="O160" s="52">
        <f t="shared" si="244"/>
        <v>77.656031921856908</v>
      </c>
      <c r="P160" s="52"/>
      <c r="Q160" s="52">
        <f t="shared" si="246"/>
        <v>99.748250339862039</v>
      </c>
      <c r="R160" s="52"/>
    </row>
    <row r="161" spans="1:18" s="12" customFormat="1" ht="30" x14ac:dyDescent="0.3">
      <c r="A161" s="11">
        <v>112</v>
      </c>
      <c r="B161" s="76">
        <v>721300</v>
      </c>
      <c r="C161" s="60" t="s">
        <v>219</v>
      </c>
      <c r="D161" s="78">
        <v>112</v>
      </c>
      <c r="E161" s="79">
        <v>0</v>
      </c>
      <c r="F161" s="79">
        <v>0</v>
      </c>
      <c r="G161" s="79">
        <v>0</v>
      </c>
      <c r="H161" s="79">
        <v>0</v>
      </c>
      <c r="I161" s="165">
        <v>0</v>
      </c>
      <c r="J161" s="165">
        <v>0</v>
      </c>
      <c r="K161" s="79">
        <v>0</v>
      </c>
      <c r="L161" s="79">
        <v>0</v>
      </c>
      <c r="M161" s="80">
        <f t="shared" si="277"/>
        <v>0</v>
      </c>
      <c r="N161" s="80">
        <f t="shared" si="278"/>
        <v>0</v>
      </c>
      <c r="O161" s="52"/>
      <c r="P161" s="52"/>
      <c r="Q161" s="52"/>
      <c r="R161" s="52"/>
    </row>
    <row r="162" spans="1:18" s="12" customFormat="1" ht="30" x14ac:dyDescent="0.3">
      <c r="A162" s="11">
        <v>113</v>
      </c>
      <c r="B162" s="76">
        <v>721400</v>
      </c>
      <c r="C162" s="60" t="s">
        <v>220</v>
      </c>
      <c r="D162" s="78">
        <v>113</v>
      </c>
      <c r="E162" s="79">
        <v>0</v>
      </c>
      <c r="F162" s="79">
        <v>0</v>
      </c>
      <c r="G162" s="79">
        <v>0</v>
      </c>
      <c r="H162" s="79">
        <v>0</v>
      </c>
      <c r="I162" s="165">
        <v>0</v>
      </c>
      <c r="J162" s="165">
        <v>0</v>
      </c>
      <c r="K162" s="79">
        <v>0</v>
      </c>
      <c r="L162" s="79">
        <v>0</v>
      </c>
      <c r="M162" s="80">
        <f t="shared" si="277"/>
        <v>0</v>
      </c>
      <c r="N162" s="80">
        <f t="shared" si="278"/>
        <v>0</v>
      </c>
      <c r="O162" s="52"/>
      <c r="P162" s="52"/>
      <c r="Q162" s="52"/>
      <c r="R162" s="52"/>
    </row>
    <row r="163" spans="1:18" s="12" customFormat="1" ht="30" x14ac:dyDescent="0.3">
      <c r="A163" s="11">
        <v>114</v>
      </c>
      <c r="B163" s="76">
        <v>721500</v>
      </c>
      <c r="C163" s="60" t="s">
        <v>221</v>
      </c>
      <c r="D163" s="78">
        <v>114</v>
      </c>
      <c r="E163" s="79">
        <v>0</v>
      </c>
      <c r="F163" s="79">
        <v>0</v>
      </c>
      <c r="G163" s="79">
        <v>0</v>
      </c>
      <c r="H163" s="79">
        <v>0</v>
      </c>
      <c r="I163" s="165">
        <v>0</v>
      </c>
      <c r="J163" s="165">
        <v>0</v>
      </c>
      <c r="K163" s="79">
        <v>0</v>
      </c>
      <c r="L163" s="79">
        <v>0</v>
      </c>
      <c r="M163" s="80">
        <f t="shared" si="277"/>
        <v>0</v>
      </c>
      <c r="N163" s="80">
        <f t="shared" si="278"/>
        <v>0</v>
      </c>
      <c r="O163" s="52"/>
      <c r="P163" s="52"/>
      <c r="Q163" s="52"/>
      <c r="R163" s="52"/>
    </row>
    <row r="164" spans="1:18" s="12" customFormat="1" ht="45" x14ac:dyDescent="0.3">
      <c r="A164" s="11">
        <v>115</v>
      </c>
      <c r="B164" s="88">
        <v>721600</v>
      </c>
      <c r="C164" s="60" t="s">
        <v>222</v>
      </c>
      <c r="D164" s="78">
        <v>115</v>
      </c>
      <c r="E164" s="79">
        <v>200</v>
      </c>
      <c r="F164" s="79">
        <v>0</v>
      </c>
      <c r="G164" s="79">
        <v>200</v>
      </c>
      <c r="H164" s="79">
        <v>0</v>
      </c>
      <c r="I164" s="165">
        <v>210.55</v>
      </c>
      <c r="J164" s="165">
        <v>0</v>
      </c>
      <c r="K164" s="79">
        <v>1000</v>
      </c>
      <c r="L164" s="79">
        <v>0</v>
      </c>
      <c r="M164" s="80">
        <f t="shared" si="277"/>
        <v>800</v>
      </c>
      <c r="N164" s="80">
        <f t="shared" si="278"/>
        <v>0</v>
      </c>
      <c r="O164" s="52">
        <f t="shared" si="244"/>
        <v>105.27500000000001</v>
      </c>
      <c r="P164" s="52"/>
      <c r="Q164" s="52">
        <f t="shared" si="246"/>
        <v>500</v>
      </c>
      <c r="R164" s="52"/>
    </row>
    <row r="165" spans="1:18" s="12" customFormat="1" ht="30" x14ac:dyDescent="0.3">
      <c r="A165" s="11">
        <v>116</v>
      </c>
      <c r="B165" s="82">
        <v>722000</v>
      </c>
      <c r="C165" s="83" t="s">
        <v>137</v>
      </c>
      <c r="D165" s="87" t="s">
        <v>41</v>
      </c>
      <c r="E165" s="75">
        <f t="shared" ref="E165:F165" si="279">E166+E167+E168+E169+E170</f>
        <v>15877628</v>
      </c>
      <c r="F165" s="75">
        <f t="shared" si="279"/>
        <v>56965</v>
      </c>
      <c r="G165" s="75">
        <f t="shared" ref="G165:L165" si="280">G166+G167+G168+G169+G170</f>
        <v>16058051</v>
      </c>
      <c r="H165" s="75">
        <f t="shared" si="280"/>
        <v>52500</v>
      </c>
      <c r="I165" s="164">
        <f t="shared" si="280"/>
        <v>11550929.280000001</v>
      </c>
      <c r="J165" s="164">
        <f t="shared" si="280"/>
        <v>46558.78</v>
      </c>
      <c r="K165" s="75">
        <f t="shared" si="280"/>
        <v>18151500</v>
      </c>
      <c r="L165" s="75">
        <f t="shared" si="280"/>
        <v>55700</v>
      </c>
      <c r="M165" s="75">
        <f t="shared" ref="M165:N165" si="281">M166+M167+M168+M169+M170</f>
        <v>2273872</v>
      </c>
      <c r="N165" s="75">
        <f t="shared" si="281"/>
        <v>-1265</v>
      </c>
      <c r="O165" s="47">
        <f t="shared" si="244"/>
        <v>72.749716015515673</v>
      </c>
      <c r="P165" s="47">
        <f t="shared" si="245"/>
        <v>81.732256648819444</v>
      </c>
      <c r="Q165" s="47">
        <f t="shared" si="246"/>
        <v>114.32123236543896</v>
      </c>
      <c r="R165" s="47">
        <f t="shared" si="247"/>
        <v>97.779338190116732</v>
      </c>
    </row>
    <row r="166" spans="1:18" s="12" customFormat="1" x14ac:dyDescent="0.3">
      <c r="A166" s="11">
        <v>117</v>
      </c>
      <c r="B166" s="88">
        <v>722100</v>
      </c>
      <c r="C166" s="60" t="s">
        <v>223</v>
      </c>
      <c r="D166" s="78">
        <v>117</v>
      </c>
      <c r="E166" s="79">
        <v>166100</v>
      </c>
      <c r="F166" s="79">
        <v>0</v>
      </c>
      <c r="G166" s="79">
        <v>166000</v>
      </c>
      <c r="H166" s="79">
        <v>0</v>
      </c>
      <c r="I166" s="165">
        <v>119081.35</v>
      </c>
      <c r="J166" s="165">
        <v>0</v>
      </c>
      <c r="K166" s="79">
        <v>166100</v>
      </c>
      <c r="L166" s="79">
        <v>0</v>
      </c>
      <c r="M166" s="80">
        <f t="shared" ref="M166:M170" si="282">K166-E166</f>
        <v>0</v>
      </c>
      <c r="N166" s="80">
        <f t="shared" ref="N166:N170" si="283">L166-F166</f>
        <v>0</v>
      </c>
      <c r="O166" s="52">
        <f t="shared" si="244"/>
        <v>71.692564720048168</v>
      </c>
      <c r="P166" s="52"/>
      <c r="Q166" s="52">
        <f t="shared" si="246"/>
        <v>100</v>
      </c>
      <c r="R166" s="52"/>
    </row>
    <row r="167" spans="1:18" s="12" customFormat="1" x14ac:dyDescent="0.3">
      <c r="A167" s="11">
        <v>118</v>
      </c>
      <c r="B167" s="88">
        <v>722200</v>
      </c>
      <c r="C167" s="60" t="s">
        <v>224</v>
      </c>
      <c r="D167" s="78">
        <v>118</v>
      </c>
      <c r="E167" s="79">
        <v>0</v>
      </c>
      <c r="F167" s="79">
        <v>0</v>
      </c>
      <c r="G167" s="79">
        <v>0</v>
      </c>
      <c r="H167" s="79">
        <v>0</v>
      </c>
      <c r="I167" s="165">
        <v>0</v>
      </c>
      <c r="J167" s="165">
        <v>0</v>
      </c>
      <c r="K167" s="79">
        <v>0</v>
      </c>
      <c r="L167" s="79">
        <v>0</v>
      </c>
      <c r="M167" s="80">
        <f t="shared" si="282"/>
        <v>0</v>
      </c>
      <c r="N167" s="80">
        <f t="shared" si="283"/>
        <v>0</v>
      </c>
      <c r="O167" s="52"/>
      <c r="P167" s="52"/>
      <c r="Q167" s="52"/>
      <c r="R167" s="52"/>
    </row>
    <row r="168" spans="1:18" s="12" customFormat="1" x14ac:dyDescent="0.3">
      <c r="A168" s="11">
        <v>119</v>
      </c>
      <c r="B168" s="88">
        <v>722300</v>
      </c>
      <c r="C168" s="60" t="s">
        <v>225</v>
      </c>
      <c r="D168" s="78">
        <v>119</v>
      </c>
      <c r="E168" s="79">
        <v>782000</v>
      </c>
      <c r="F168" s="79">
        <v>0</v>
      </c>
      <c r="G168" s="79">
        <v>1694000</v>
      </c>
      <c r="H168" s="79">
        <v>0</v>
      </c>
      <c r="I168" s="165">
        <v>509157.76</v>
      </c>
      <c r="J168" s="165">
        <v>0</v>
      </c>
      <c r="K168" s="79">
        <v>746000</v>
      </c>
      <c r="L168" s="79">
        <v>0</v>
      </c>
      <c r="M168" s="80">
        <f t="shared" si="282"/>
        <v>-36000</v>
      </c>
      <c r="N168" s="80">
        <f t="shared" si="283"/>
        <v>0</v>
      </c>
      <c r="O168" s="52">
        <f t="shared" si="244"/>
        <v>65.109687979539643</v>
      </c>
      <c r="P168" s="52"/>
      <c r="Q168" s="52">
        <f t="shared" si="246"/>
        <v>95.396419437340157</v>
      </c>
      <c r="R168" s="52"/>
    </row>
    <row r="169" spans="1:18" s="12" customFormat="1" x14ac:dyDescent="0.3">
      <c r="A169" s="11">
        <v>120</v>
      </c>
      <c r="B169" s="88">
        <v>722400</v>
      </c>
      <c r="C169" s="60" t="s">
        <v>226</v>
      </c>
      <c r="D169" s="78">
        <v>120</v>
      </c>
      <c r="E169" s="85">
        <v>4492800</v>
      </c>
      <c r="F169" s="79">
        <v>0</v>
      </c>
      <c r="G169" s="85">
        <v>4242195</v>
      </c>
      <c r="H169" s="85">
        <v>0</v>
      </c>
      <c r="I169" s="166">
        <v>2782518.43</v>
      </c>
      <c r="J169" s="166">
        <v>0</v>
      </c>
      <c r="K169" s="85">
        <v>4518300</v>
      </c>
      <c r="L169" s="79">
        <v>0</v>
      </c>
      <c r="M169" s="80">
        <f t="shared" si="282"/>
        <v>25500</v>
      </c>
      <c r="N169" s="80">
        <f t="shared" si="283"/>
        <v>0</v>
      </c>
      <c r="O169" s="52">
        <f t="shared" si="244"/>
        <v>61.932835425569799</v>
      </c>
      <c r="P169" s="52"/>
      <c r="Q169" s="52">
        <f t="shared" si="246"/>
        <v>100.56757478632478</v>
      </c>
      <c r="R169" s="52"/>
    </row>
    <row r="170" spans="1:18" s="12" customFormat="1" x14ac:dyDescent="0.3">
      <c r="A170" s="11">
        <v>121</v>
      </c>
      <c r="B170" s="88">
        <v>722500</v>
      </c>
      <c r="C170" s="60" t="s">
        <v>227</v>
      </c>
      <c r="D170" s="78">
        <v>121</v>
      </c>
      <c r="E170" s="79">
        <v>10436728</v>
      </c>
      <c r="F170" s="79">
        <v>56965</v>
      </c>
      <c r="G170" s="79">
        <v>9955856</v>
      </c>
      <c r="H170" s="79">
        <v>52500</v>
      </c>
      <c r="I170" s="165">
        <v>8140171.7400000002</v>
      </c>
      <c r="J170" s="165">
        <v>46558.78</v>
      </c>
      <c r="K170" s="79">
        <v>12721100</v>
      </c>
      <c r="L170" s="79">
        <v>55700</v>
      </c>
      <c r="M170" s="80">
        <f t="shared" si="282"/>
        <v>2284372</v>
      </c>
      <c r="N170" s="80">
        <f t="shared" si="283"/>
        <v>-1265</v>
      </c>
      <c r="O170" s="52">
        <f t="shared" si="244"/>
        <v>77.995438225466827</v>
      </c>
      <c r="P170" s="52">
        <f t="shared" si="245"/>
        <v>81.732256648819444</v>
      </c>
      <c r="Q170" s="52">
        <f t="shared" si="246"/>
        <v>121.88781771451742</v>
      </c>
      <c r="R170" s="52">
        <f t="shared" si="247"/>
        <v>97.779338190116732</v>
      </c>
    </row>
    <row r="171" spans="1:18" s="12" customFormat="1" x14ac:dyDescent="0.3">
      <c r="A171" s="11">
        <v>122</v>
      </c>
      <c r="B171" s="82" t="s">
        <v>42</v>
      </c>
      <c r="C171" s="83" t="s">
        <v>138</v>
      </c>
      <c r="D171" s="87" t="s">
        <v>43</v>
      </c>
      <c r="E171" s="75">
        <f t="shared" ref="E171:N171" si="284">E172</f>
        <v>20000</v>
      </c>
      <c r="F171" s="75">
        <f t="shared" si="284"/>
        <v>0</v>
      </c>
      <c r="G171" s="75">
        <f t="shared" si="284"/>
        <v>25000</v>
      </c>
      <c r="H171" s="75">
        <f t="shared" si="284"/>
        <v>0</v>
      </c>
      <c r="I171" s="164">
        <f t="shared" si="284"/>
        <v>14661.9</v>
      </c>
      <c r="J171" s="164">
        <f t="shared" si="284"/>
        <v>0</v>
      </c>
      <c r="K171" s="75">
        <f t="shared" si="284"/>
        <v>25000</v>
      </c>
      <c r="L171" s="75">
        <f t="shared" si="284"/>
        <v>0</v>
      </c>
      <c r="M171" s="75">
        <f t="shared" si="284"/>
        <v>5000</v>
      </c>
      <c r="N171" s="75">
        <f t="shared" si="284"/>
        <v>0</v>
      </c>
      <c r="O171" s="47">
        <f t="shared" si="244"/>
        <v>73.3095</v>
      </c>
      <c r="P171" s="47"/>
      <c r="Q171" s="47">
        <f t="shared" si="246"/>
        <v>125</v>
      </c>
      <c r="R171" s="47"/>
    </row>
    <row r="172" spans="1:18" s="12" customFormat="1" x14ac:dyDescent="0.3">
      <c r="A172" s="11">
        <v>123</v>
      </c>
      <c r="B172" s="88">
        <v>723100</v>
      </c>
      <c r="C172" s="60" t="s">
        <v>138</v>
      </c>
      <c r="D172" s="78">
        <v>123</v>
      </c>
      <c r="E172" s="79">
        <v>20000</v>
      </c>
      <c r="F172" s="79">
        <v>0</v>
      </c>
      <c r="G172" s="79">
        <v>25000</v>
      </c>
      <c r="H172" s="79">
        <v>0</v>
      </c>
      <c r="I172" s="165">
        <v>14661.9</v>
      </c>
      <c r="J172" s="165">
        <v>0</v>
      </c>
      <c r="K172" s="79">
        <v>25000</v>
      </c>
      <c r="L172" s="79">
        <v>0</v>
      </c>
      <c r="M172" s="80">
        <f>K172-E172</f>
        <v>5000</v>
      </c>
      <c r="N172" s="80">
        <f>L172-F172</f>
        <v>0</v>
      </c>
      <c r="O172" s="52">
        <f t="shared" si="244"/>
        <v>73.3095</v>
      </c>
      <c r="P172" s="52"/>
      <c r="Q172" s="52">
        <f t="shared" si="246"/>
        <v>125</v>
      </c>
      <c r="R172" s="52"/>
    </row>
    <row r="173" spans="1:18" s="12" customFormat="1" ht="30" x14ac:dyDescent="0.3">
      <c r="A173" s="11">
        <v>124</v>
      </c>
      <c r="B173" s="82">
        <v>728000</v>
      </c>
      <c r="C173" s="83" t="s">
        <v>139</v>
      </c>
      <c r="D173" s="87" t="s">
        <v>44</v>
      </c>
      <c r="E173" s="75">
        <f t="shared" ref="E173:F173" si="285">E174+E175</f>
        <v>0</v>
      </c>
      <c r="F173" s="75">
        <f t="shared" si="285"/>
        <v>0</v>
      </c>
      <c r="G173" s="75">
        <f t="shared" ref="G173:L173" si="286">G174+G175</f>
        <v>0</v>
      </c>
      <c r="H173" s="75">
        <f t="shared" si="286"/>
        <v>0</v>
      </c>
      <c r="I173" s="164">
        <f t="shared" si="286"/>
        <v>0</v>
      </c>
      <c r="J173" s="164">
        <f t="shared" si="286"/>
        <v>0</v>
      </c>
      <c r="K173" s="75">
        <f t="shared" si="286"/>
        <v>0</v>
      </c>
      <c r="L173" s="75">
        <f t="shared" si="286"/>
        <v>0</v>
      </c>
      <c r="M173" s="75">
        <f t="shared" ref="M173:N173" si="287">M174+M175</f>
        <v>0</v>
      </c>
      <c r="N173" s="75">
        <f t="shared" si="287"/>
        <v>0</v>
      </c>
      <c r="O173" s="47"/>
      <c r="P173" s="47"/>
      <c r="Q173" s="47"/>
      <c r="R173" s="47"/>
    </row>
    <row r="174" spans="1:18" s="12" customFormat="1" ht="45" x14ac:dyDescent="0.3">
      <c r="A174" s="11">
        <v>125</v>
      </c>
      <c r="B174" s="88">
        <v>728100</v>
      </c>
      <c r="C174" s="60" t="s">
        <v>228</v>
      </c>
      <c r="D174" s="81">
        <v>125</v>
      </c>
      <c r="E174" s="79">
        <v>0</v>
      </c>
      <c r="F174" s="79">
        <v>0</v>
      </c>
      <c r="G174" s="79">
        <v>0</v>
      </c>
      <c r="H174" s="79">
        <v>0</v>
      </c>
      <c r="I174" s="165">
        <v>0</v>
      </c>
      <c r="J174" s="165">
        <v>0</v>
      </c>
      <c r="K174" s="79">
        <v>0</v>
      </c>
      <c r="L174" s="79">
        <v>0</v>
      </c>
      <c r="M174" s="80">
        <f t="shared" ref="M174:M175" si="288">K174-E174</f>
        <v>0</v>
      </c>
      <c r="N174" s="80">
        <f t="shared" ref="N174:N175" si="289">L174-F174</f>
        <v>0</v>
      </c>
      <c r="O174" s="52"/>
      <c r="P174" s="52"/>
      <c r="Q174" s="52"/>
      <c r="R174" s="52"/>
    </row>
    <row r="175" spans="1:18" s="12" customFormat="1" ht="45" x14ac:dyDescent="0.3">
      <c r="A175" s="11">
        <v>126</v>
      </c>
      <c r="B175" s="88">
        <v>728200</v>
      </c>
      <c r="C175" s="60" t="s">
        <v>229</v>
      </c>
      <c r="D175" s="81">
        <v>126</v>
      </c>
      <c r="E175" s="79">
        <v>0</v>
      </c>
      <c r="F175" s="79">
        <v>0</v>
      </c>
      <c r="G175" s="79">
        <v>0</v>
      </c>
      <c r="H175" s="79">
        <v>0</v>
      </c>
      <c r="I175" s="165">
        <v>0</v>
      </c>
      <c r="J175" s="165">
        <v>0</v>
      </c>
      <c r="K175" s="79">
        <v>0</v>
      </c>
      <c r="L175" s="79">
        <v>0</v>
      </c>
      <c r="M175" s="80">
        <f t="shared" si="288"/>
        <v>0</v>
      </c>
      <c r="N175" s="80">
        <f t="shared" si="289"/>
        <v>0</v>
      </c>
      <c r="O175" s="52"/>
      <c r="P175" s="52"/>
      <c r="Q175" s="52"/>
      <c r="R175" s="52"/>
    </row>
    <row r="176" spans="1:18" s="14" customFormat="1" x14ac:dyDescent="0.3">
      <c r="A176" s="11">
        <v>127</v>
      </c>
      <c r="B176" s="89">
        <v>729000</v>
      </c>
      <c r="C176" s="83" t="s">
        <v>140</v>
      </c>
      <c r="D176" s="87" t="s">
        <v>45</v>
      </c>
      <c r="E176" s="75">
        <f t="shared" ref="E176:N176" si="290">E177</f>
        <v>774364</v>
      </c>
      <c r="F176" s="75">
        <f t="shared" si="290"/>
        <v>41500</v>
      </c>
      <c r="G176" s="75">
        <f t="shared" si="290"/>
        <v>197114</v>
      </c>
      <c r="H176" s="75">
        <f t="shared" si="290"/>
        <v>41500</v>
      </c>
      <c r="I176" s="164">
        <f t="shared" si="290"/>
        <v>803146.21</v>
      </c>
      <c r="J176" s="164">
        <f t="shared" si="290"/>
        <v>11664</v>
      </c>
      <c r="K176" s="75">
        <f t="shared" si="290"/>
        <v>1082560</v>
      </c>
      <c r="L176" s="75">
        <f t="shared" si="290"/>
        <v>10500</v>
      </c>
      <c r="M176" s="75">
        <f t="shared" si="290"/>
        <v>308196</v>
      </c>
      <c r="N176" s="75">
        <f t="shared" si="290"/>
        <v>-31000</v>
      </c>
      <c r="O176" s="47">
        <f t="shared" si="244"/>
        <v>103.71688379108532</v>
      </c>
      <c r="P176" s="47">
        <f t="shared" si="245"/>
        <v>28.106024096385539</v>
      </c>
      <c r="Q176" s="47">
        <f t="shared" si="246"/>
        <v>139.79988739145932</v>
      </c>
      <c r="R176" s="47">
        <f t="shared" si="247"/>
        <v>25.301204819277107</v>
      </c>
    </row>
    <row r="177" spans="1:18" s="12" customFormat="1" x14ac:dyDescent="0.3">
      <c r="A177" s="11">
        <v>128</v>
      </c>
      <c r="B177" s="88">
        <v>729100</v>
      </c>
      <c r="C177" s="60" t="s">
        <v>140</v>
      </c>
      <c r="D177" s="78">
        <v>128</v>
      </c>
      <c r="E177" s="79">
        <v>774364</v>
      </c>
      <c r="F177" s="79">
        <v>41500</v>
      </c>
      <c r="G177" s="79">
        <v>197114</v>
      </c>
      <c r="H177" s="79">
        <v>41500</v>
      </c>
      <c r="I177" s="165">
        <v>803146.21</v>
      </c>
      <c r="J177" s="165">
        <v>11664</v>
      </c>
      <c r="K177" s="79">
        <v>1082560</v>
      </c>
      <c r="L177" s="79">
        <v>10500</v>
      </c>
      <c r="M177" s="80">
        <f>K177-E177</f>
        <v>308196</v>
      </c>
      <c r="N177" s="80">
        <f>L177-F177</f>
        <v>-31000</v>
      </c>
      <c r="O177" s="52">
        <f t="shared" si="244"/>
        <v>103.71688379108532</v>
      </c>
      <c r="P177" s="52">
        <f t="shared" si="245"/>
        <v>28.106024096385539</v>
      </c>
      <c r="Q177" s="52">
        <f t="shared" si="246"/>
        <v>139.79988739145932</v>
      </c>
      <c r="R177" s="52">
        <f t="shared" si="247"/>
        <v>25.301204819277107</v>
      </c>
    </row>
    <row r="178" spans="1:18" s="12" customFormat="1" x14ac:dyDescent="0.3">
      <c r="A178" s="11">
        <v>129</v>
      </c>
      <c r="B178" s="54">
        <v>730000</v>
      </c>
      <c r="C178" s="55" t="s">
        <v>230</v>
      </c>
      <c r="D178" s="87" t="s">
        <v>46</v>
      </c>
      <c r="E178" s="72">
        <f t="shared" ref="E178:N178" si="291">E179</f>
        <v>13000</v>
      </c>
      <c r="F178" s="72">
        <f t="shared" si="291"/>
        <v>6134</v>
      </c>
      <c r="G178" s="72">
        <f t="shared" si="291"/>
        <v>12000</v>
      </c>
      <c r="H178" s="72">
        <f t="shared" si="291"/>
        <v>3000</v>
      </c>
      <c r="I178" s="163">
        <f t="shared" si="291"/>
        <v>12000.02</v>
      </c>
      <c r="J178" s="163">
        <f t="shared" si="291"/>
        <v>967.05</v>
      </c>
      <c r="K178" s="72">
        <f t="shared" si="291"/>
        <v>262000</v>
      </c>
      <c r="L178" s="72">
        <f t="shared" si="291"/>
        <v>1658</v>
      </c>
      <c r="M178" s="72">
        <f t="shared" si="291"/>
        <v>249000</v>
      </c>
      <c r="N178" s="72">
        <f t="shared" si="291"/>
        <v>-4476</v>
      </c>
      <c r="O178" s="47">
        <f t="shared" si="244"/>
        <v>92.307846153846157</v>
      </c>
      <c r="P178" s="47">
        <f t="shared" si="245"/>
        <v>15.765405934137593</v>
      </c>
      <c r="Q178" s="47">
        <f t="shared" si="246"/>
        <v>2015.3846153846152</v>
      </c>
      <c r="R178" s="47">
        <f t="shared" si="247"/>
        <v>27.0296706879687</v>
      </c>
    </row>
    <row r="179" spans="1:18" s="12" customFormat="1" x14ac:dyDescent="0.3">
      <c r="A179" s="11">
        <v>130</v>
      </c>
      <c r="B179" s="82">
        <v>731000</v>
      </c>
      <c r="C179" s="83" t="s">
        <v>141</v>
      </c>
      <c r="D179" s="87" t="s">
        <v>47</v>
      </c>
      <c r="E179" s="75">
        <f t="shared" ref="E179:F179" si="292">E180+E181</f>
        <v>13000</v>
      </c>
      <c r="F179" s="75">
        <f t="shared" si="292"/>
        <v>6134</v>
      </c>
      <c r="G179" s="75">
        <f t="shared" ref="G179:L179" si="293">G180+G181</f>
        <v>12000</v>
      </c>
      <c r="H179" s="75">
        <f t="shared" si="293"/>
        <v>3000</v>
      </c>
      <c r="I179" s="164">
        <f t="shared" si="293"/>
        <v>12000.02</v>
      </c>
      <c r="J179" s="164">
        <f t="shared" si="293"/>
        <v>967.05</v>
      </c>
      <c r="K179" s="75">
        <f t="shared" si="293"/>
        <v>262000</v>
      </c>
      <c r="L179" s="75">
        <f t="shared" si="293"/>
        <v>1658</v>
      </c>
      <c r="M179" s="75">
        <f t="shared" ref="M179:N179" si="294">M180+M181</f>
        <v>249000</v>
      </c>
      <c r="N179" s="75">
        <f t="shared" si="294"/>
        <v>-4476</v>
      </c>
      <c r="O179" s="47">
        <f t="shared" si="244"/>
        <v>92.307846153846157</v>
      </c>
      <c r="P179" s="47">
        <f t="shared" si="245"/>
        <v>15.765405934137593</v>
      </c>
      <c r="Q179" s="47">
        <f t="shared" si="246"/>
        <v>2015.3846153846152</v>
      </c>
      <c r="R179" s="47">
        <f t="shared" si="247"/>
        <v>27.0296706879687</v>
      </c>
    </row>
    <row r="180" spans="1:18" s="12" customFormat="1" x14ac:dyDescent="0.3">
      <c r="A180" s="11">
        <v>131</v>
      </c>
      <c r="B180" s="76">
        <v>731100</v>
      </c>
      <c r="C180" s="60" t="s">
        <v>231</v>
      </c>
      <c r="D180" s="78">
        <v>131</v>
      </c>
      <c r="E180" s="79">
        <v>0</v>
      </c>
      <c r="F180" s="79">
        <v>0</v>
      </c>
      <c r="G180" s="79">
        <v>0</v>
      </c>
      <c r="H180" s="79">
        <v>0</v>
      </c>
      <c r="I180" s="165">
        <v>0</v>
      </c>
      <c r="J180" s="165">
        <v>0</v>
      </c>
      <c r="K180" s="79">
        <v>250000</v>
      </c>
      <c r="L180" s="79">
        <v>0</v>
      </c>
      <c r="M180" s="80">
        <f t="shared" ref="M180:M181" si="295">K180-E180</f>
        <v>250000</v>
      </c>
      <c r="N180" s="80">
        <f t="shared" ref="N180:N181" si="296">L180-F180</f>
        <v>0</v>
      </c>
      <c r="O180" s="52"/>
      <c r="P180" s="52"/>
      <c r="Q180" s="52"/>
      <c r="R180" s="52"/>
    </row>
    <row r="181" spans="1:18" s="12" customFormat="1" x14ac:dyDescent="0.3">
      <c r="A181" s="11">
        <v>132</v>
      </c>
      <c r="B181" s="76">
        <v>731200</v>
      </c>
      <c r="C181" s="60" t="s">
        <v>232</v>
      </c>
      <c r="D181" s="78">
        <v>132</v>
      </c>
      <c r="E181" s="79">
        <v>13000</v>
      </c>
      <c r="F181" s="79">
        <v>6134</v>
      </c>
      <c r="G181" s="79">
        <v>12000</v>
      </c>
      <c r="H181" s="79">
        <v>3000</v>
      </c>
      <c r="I181" s="165">
        <v>12000.02</v>
      </c>
      <c r="J181" s="165">
        <v>967.05</v>
      </c>
      <c r="K181" s="79">
        <v>12000</v>
      </c>
      <c r="L181" s="79">
        <v>1658</v>
      </c>
      <c r="M181" s="80">
        <f t="shared" si="295"/>
        <v>-1000</v>
      </c>
      <c r="N181" s="80">
        <f t="shared" si="296"/>
        <v>-4476</v>
      </c>
      <c r="O181" s="52">
        <f t="shared" si="244"/>
        <v>92.307846153846157</v>
      </c>
      <c r="P181" s="52">
        <f t="shared" si="245"/>
        <v>15.765405934137593</v>
      </c>
      <c r="Q181" s="52">
        <f t="shared" si="246"/>
        <v>92.307692307692307</v>
      </c>
      <c r="R181" s="52">
        <f t="shared" si="247"/>
        <v>27.0296706879687</v>
      </c>
    </row>
    <row r="182" spans="1:18" s="12" customFormat="1" ht="30" x14ac:dyDescent="0.3">
      <c r="A182" s="11">
        <v>133</v>
      </c>
      <c r="B182" s="54">
        <v>780000</v>
      </c>
      <c r="C182" s="55" t="s">
        <v>233</v>
      </c>
      <c r="D182" s="87" t="s">
        <v>48</v>
      </c>
      <c r="E182" s="72">
        <f t="shared" ref="E182:F182" si="297">E183+E189</f>
        <v>13201487</v>
      </c>
      <c r="F182" s="72">
        <f t="shared" si="297"/>
        <v>0</v>
      </c>
      <c r="G182" s="72">
        <f t="shared" ref="G182:L182" si="298">G183+G189</f>
        <v>2735329</v>
      </c>
      <c r="H182" s="72">
        <f t="shared" si="298"/>
        <v>0</v>
      </c>
      <c r="I182" s="163">
        <f t="shared" si="298"/>
        <v>12077268.700000001</v>
      </c>
      <c r="J182" s="163">
        <f t="shared" si="298"/>
        <v>0</v>
      </c>
      <c r="K182" s="72">
        <f t="shared" si="298"/>
        <v>3510507</v>
      </c>
      <c r="L182" s="72">
        <f t="shared" si="298"/>
        <v>0</v>
      </c>
      <c r="M182" s="72">
        <f t="shared" ref="M182:N182" si="299">M183+M189</f>
        <v>-9690980</v>
      </c>
      <c r="N182" s="72">
        <f t="shared" si="299"/>
        <v>0</v>
      </c>
      <c r="O182" s="47">
        <f t="shared" si="244"/>
        <v>91.484154019922158</v>
      </c>
      <c r="P182" s="47"/>
      <c r="Q182" s="47">
        <f t="shared" si="246"/>
        <v>26.591754398576462</v>
      </c>
      <c r="R182" s="47"/>
    </row>
    <row r="183" spans="1:18" s="12" customFormat="1" ht="30" x14ac:dyDescent="0.3">
      <c r="A183" s="11">
        <v>134</v>
      </c>
      <c r="B183" s="82">
        <v>787000</v>
      </c>
      <c r="C183" s="83" t="s">
        <v>143</v>
      </c>
      <c r="D183" s="87" t="s">
        <v>49</v>
      </c>
      <c r="E183" s="75">
        <f t="shared" ref="E183:F183" si="300">E184+E185+E186+E187+E188</f>
        <v>13201487</v>
      </c>
      <c r="F183" s="75">
        <f t="shared" si="300"/>
        <v>0</v>
      </c>
      <c r="G183" s="75">
        <f t="shared" ref="G183:L183" si="301">G184+G185+G186+G187+G188</f>
        <v>2735329</v>
      </c>
      <c r="H183" s="75">
        <f t="shared" si="301"/>
        <v>0</v>
      </c>
      <c r="I183" s="164">
        <f t="shared" si="301"/>
        <v>12077268.700000001</v>
      </c>
      <c r="J183" s="164">
        <f t="shared" si="301"/>
        <v>0</v>
      </c>
      <c r="K183" s="75">
        <f t="shared" si="301"/>
        <v>3510507</v>
      </c>
      <c r="L183" s="75">
        <f t="shared" si="301"/>
        <v>0</v>
      </c>
      <c r="M183" s="75">
        <f t="shared" ref="M183:N183" si="302">M184+M185+M186+M187+M188</f>
        <v>-9690980</v>
      </c>
      <c r="N183" s="75">
        <f t="shared" si="302"/>
        <v>0</v>
      </c>
      <c r="O183" s="47">
        <f t="shared" si="244"/>
        <v>91.484154019922158</v>
      </c>
      <c r="P183" s="47"/>
      <c r="Q183" s="47">
        <f t="shared" si="246"/>
        <v>26.591754398576462</v>
      </c>
      <c r="R183" s="47"/>
    </row>
    <row r="184" spans="1:18" s="12" customFormat="1" x14ac:dyDescent="0.3">
      <c r="A184" s="11">
        <v>135</v>
      </c>
      <c r="B184" s="76">
        <v>787100</v>
      </c>
      <c r="C184" s="60" t="s">
        <v>234</v>
      </c>
      <c r="D184" s="78">
        <v>135</v>
      </c>
      <c r="E184" s="79">
        <v>0</v>
      </c>
      <c r="F184" s="79">
        <v>0</v>
      </c>
      <c r="G184" s="79">
        <v>0</v>
      </c>
      <c r="H184" s="79">
        <v>0</v>
      </c>
      <c r="I184" s="165">
        <v>0</v>
      </c>
      <c r="J184" s="165">
        <v>0</v>
      </c>
      <c r="K184" s="79">
        <v>0</v>
      </c>
      <c r="L184" s="79">
        <v>0</v>
      </c>
      <c r="M184" s="80">
        <f t="shared" ref="M184:M188" si="303">K184-E184</f>
        <v>0</v>
      </c>
      <c r="N184" s="80">
        <f t="shared" ref="N184:N188" si="304">L184-F184</f>
        <v>0</v>
      </c>
      <c r="O184" s="52"/>
      <c r="P184" s="52"/>
      <c r="Q184" s="52"/>
      <c r="R184" s="52"/>
    </row>
    <row r="185" spans="1:18" s="12" customFormat="1" x14ac:dyDescent="0.3">
      <c r="A185" s="11">
        <v>136</v>
      </c>
      <c r="B185" s="76">
        <v>787200</v>
      </c>
      <c r="C185" s="60" t="s">
        <v>235</v>
      </c>
      <c r="D185" s="78">
        <v>136</v>
      </c>
      <c r="E185" s="85">
        <v>13193487</v>
      </c>
      <c r="F185" s="79">
        <v>0</v>
      </c>
      <c r="G185" s="85">
        <v>2727329</v>
      </c>
      <c r="H185" s="85">
        <v>0</v>
      </c>
      <c r="I185" s="166">
        <v>12077055.560000001</v>
      </c>
      <c r="J185" s="165">
        <v>0</v>
      </c>
      <c r="K185" s="85">
        <v>3503007</v>
      </c>
      <c r="L185" s="79">
        <v>0</v>
      </c>
      <c r="M185" s="80">
        <f t="shared" si="303"/>
        <v>-9690480</v>
      </c>
      <c r="N185" s="80">
        <f t="shared" si="304"/>
        <v>0</v>
      </c>
      <c r="O185" s="52">
        <f t="shared" si="244"/>
        <v>91.538010838226469</v>
      </c>
      <c r="P185" s="52"/>
      <c r="Q185" s="52">
        <f t="shared" si="246"/>
        <v>26.551032338910858</v>
      </c>
      <c r="R185" s="52"/>
    </row>
    <row r="186" spans="1:18" s="12" customFormat="1" ht="30" x14ac:dyDescent="0.3">
      <c r="A186" s="11">
        <v>137</v>
      </c>
      <c r="B186" s="76">
        <v>787300</v>
      </c>
      <c r="C186" s="60" t="s">
        <v>236</v>
      </c>
      <c r="D186" s="78">
        <v>137</v>
      </c>
      <c r="E186" s="79">
        <v>5000</v>
      </c>
      <c r="F186" s="79">
        <v>0</v>
      </c>
      <c r="G186" s="79">
        <v>5000</v>
      </c>
      <c r="H186" s="79">
        <v>0</v>
      </c>
      <c r="I186" s="165">
        <v>213.14</v>
      </c>
      <c r="J186" s="165">
        <v>0</v>
      </c>
      <c r="K186" s="79">
        <v>4500</v>
      </c>
      <c r="L186" s="79">
        <v>0</v>
      </c>
      <c r="M186" s="80">
        <f t="shared" si="303"/>
        <v>-500</v>
      </c>
      <c r="N186" s="80">
        <f t="shared" si="304"/>
        <v>0</v>
      </c>
      <c r="O186" s="52">
        <f t="shared" si="244"/>
        <v>4.2628000000000004</v>
      </c>
      <c r="P186" s="52"/>
      <c r="Q186" s="52">
        <f t="shared" si="246"/>
        <v>90</v>
      </c>
      <c r="R186" s="52"/>
    </row>
    <row r="187" spans="1:18" s="12" customFormat="1" ht="30" x14ac:dyDescent="0.3">
      <c r="A187" s="11">
        <v>138</v>
      </c>
      <c r="B187" s="76">
        <v>787400</v>
      </c>
      <c r="C187" s="60" t="s">
        <v>237</v>
      </c>
      <c r="D187" s="78">
        <v>138</v>
      </c>
      <c r="E187" s="79">
        <v>3000</v>
      </c>
      <c r="F187" s="79">
        <v>0</v>
      </c>
      <c r="G187" s="79">
        <v>3000</v>
      </c>
      <c r="H187" s="79">
        <v>0</v>
      </c>
      <c r="I187" s="165">
        <v>0</v>
      </c>
      <c r="J187" s="165">
        <v>0</v>
      </c>
      <c r="K187" s="79">
        <v>3000</v>
      </c>
      <c r="L187" s="79">
        <v>0</v>
      </c>
      <c r="M187" s="80">
        <f t="shared" si="303"/>
        <v>0</v>
      </c>
      <c r="N187" s="80">
        <f t="shared" si="304"/>
        <v>0</v>
      </c>
      <c r="O187" s="52">
        <f t="shared" si="244"/>
        <v>0</v>
      </c>
      <c r="P187" s="52"/>
      <c r="Q187" s="52">
        <f t="shared" si="246"/>
        <v>100</v>
      </c>
      <c r="R187" s="52"/>
    </row>
    <row r="188" spans="1:18" s="12" customFormat="1" x14ac:dyDescent="0.3">
      <c r="A188" s="11">
        <v>139</v>
      </c>
      <c r="B188" s="76">
        <v>787900</v>
      </c>
      <c r="C188" s="60" t="s">
        <v>238</v>
      </c>
      <c r="D188" s="78">
        <v>139</v>
      </c>
      <c r="E188" s="79">
        <v>0</v>
      </c>
      <c r="F188" s="79">
        <v>0</v>
      </c>
      <c r="G188" s="79">
        <v>0</v>
      </c>
      <c r="H188" s="79">
        <v>0</v>
      </c>
      <c r="I188" s="165">
        <v>0</v>
      </c>
      <c r="J188" s="165">
        <v>0</v>
      </c>
      <c r="K188" s="79">
        <v>0</v>
      </c>
      <c r="L188" s="79">
        <v>0</v>
      </c>
      <c r="M188" s="80">
        <f t="shared" si="303"/>
        <v>0</v>
      </c>
      <c r="N188" s="80">
        <f t="shared" si="304"/>
        <v>0</v>
      </c>
      <c r="O188" s="52"/>
      <c r="P188" s="52"/>
      <c r="Q188" s="52" t="e">
        <f t="shared" si="246"/>
        <v>#DIV/0!</v>
      </c>
      <c r="R188" s="52"/>
    </row>
    <row r="189" spans="1:18" s="12" customFormat="1" x14ac:dyDescent="0.3">
      <c r="A189" s="11">
        <v>140</v>
      </c>
      <c r="B189" s="82">
        <v>788000</v>
      </c>
      <c r="C189" s="83" t="s">
        <v>144</v>
      </c>
      <c r="D189" s="87" t="s">
        <v>50</v>
      </c>
      <c r="E189" s="75">
        <f t="shared" ref="E189:N189" si="305">E190</f>
        <v>0</v>
      </c>
      <c r="F189" s="75">
        <f t="shared" si="305"/>
        <v>0</v>
      </c>
      <c r="G189" s="75">
        <f t="shared" si="305"/>
        <v>0</v>
      </c>
      <c r="H189" s="75">
        <f t="shared" si="305"/>
        <v>0</v>
      </c>
      <c r="I189" s="164">
        <f t="shared" si="305"/>
        <v>0</v>
      </c>
      <c r="J189" s="164">
        <f t="shared" si="305"/>
        <v>0</v>
      </c>
      <c r="K189" s="75">
        <f t="shared" si="305"/>
        <v>0</v>
      </c>
      <c r="L189" s="75">
        <f t="shared" si="305"/>
        <v>0</v>
      </c>
      <c r="M189" s="75">
        <f t="shared" si="305"/>
        <v>0</v>
      </c>
      <c r="N189" s="75">
        <f t="shared" si="305"/>
        <v>0</v>
      </c>
      <c r="O189" s="47"/>
      <c r="P189" s="47"/>
      <c r="Q189" s="47"/>
      <c r="R189" s="47"/>
    </row>
    <row r="190" spans="1:18" s="12" customFormat="1" x14ac:dyDescent="0.3">
      <c r="A190" s="11">
        <v>141</v>
      </c>
      <c r="B190" s="76">
        <v>788100</v>
      </c>
      <c r="C190" s="60" t="s">
        <v>144</v>
      </c>
      <c r="D190" s="81">
        <v>141</v>
      </c>
      <c r="E190" s="79">
        <v>0</v>
      </c>
      <c r="F190" s="79">
        <v>0</v>
      </c>
      <c r="G190" s="79">
        <v>0</v>
      </c>
      <c r="H190" s="79">
        <v>0</v>
      </c>
      <c r="I190" s="165">
        <v>0</v>
      </c>
      <c r="J190" s="165">
        <v>0</v>
      </c>
      <c r="K190" s="79">
        <v>0</v>
      </c>
      <c r="L190" s="79">
        <v>0</v>
      </c>
      <c r="M190" s="80">
        <f>K190-E190</f>
        <v>0</v>
      </c>
      <c r="N190" s="80">
        <f>L190-F190</f>
        <v>0</v>
      </c>
      <c r="O190" s="52"/>
      <c r="P190" s="52"/>
      <c r="Q190" s="52"/>
      <c r="R190" s="52"/>
    </row>
    <row r="191" spans="1:18" s="12" customFormat="1" x14ac:dyDescent="0.3">
      <c r="A191" s="11"/>
      <c r="B191" s="82"/>
      <c r="C191" s="60"/>
      <c r="D191" s="87"/>
      <c r="E191" s="79"/>
      <c r="F191" s="79"/>
      <c r="G191" s="79"/>
      <c r="H191" s="79"/>
      <c r="I191" s="165"/>
      <c r="J191" s="165"/>
      <c r="K191" s="79"/>
      <c r="L191" s="79"/>
      <c r="M191" s="79"/>
      <c r="N191" s="79"/>
      <c r="O191" s="52"/>
      <c r="P191" s="52"/>
      <c r="Q191" s="52"/>
      <c r="R191" s="52"/>
    </row>
    <row r="192" spans="1:18" s="12" customFormat="1" x14ac:dyDescent="0.3">
      <c r="A192" s="11">
        <v>142</v>
      </c>
      <c r="B192" s="206" t="s">
        <v>239</v>
      </c>
      <c r="C192" s="207"/>
      <c r="D192" s="87" t="s">
        <v>51</v>
      </c>
      <c r="E192" s="72">
        <f t="shared" ref="E192:F192" si="306">E193+E213</f>
        <v>1022700</v>
      </c>
      <c r="F192" s="72">
        <f t="shared" si="306"/>
        <v>0</v>
      </c>
      <c r="G192" s="72">
        <f t="shared" ref="G192:L192" si="307">G193+G213</f>
        <v>441000</v>
      </c>
      <c r="H192" s="72">
        <f t="shared" si="307"/>
        <v>0</v>
      </c>
      <c r="I192" s="163">
        <f t="shared" si="307"/>
        <v>925851.12</v>
      </c>
      <c r="J192" s="163">
        <f t="shared" si="307"/>
        <v>0</v>
      </c>
      <c r="K192" s="72">
        <f t="shared" si="307"/>
        <v>1100000</v>
      </c>
      <c r="L192" s="72">
        <f t="shared" si="307"/>
        <v>0</v>
      </c>
      <c r="M192" s="72">
        <f t="shared" ref="M192:N192" si="308">M193+M213</f>
        <v>77300</v>
      </c>
      <c r="N192" s="72">
        <f t="shared" si="308"/>
        <v>0</v>
      </c>
      <c r="O192" s="47">
        <f t="shared" ref="O192:O217" si="309">I192/E192*100</f>
        <v>90.530079202112063</v>
      </c>
      <c r="P192" s="47"/>
      <c r="Q192" s="47">
        <f t="shared" ref="Q192:Q217" si="310">K192/E192*100</f>
        <v>107.5584237801897</v>
      </c>
      <c r="R192" s="47"/>
    </row>
    <row r="193" spans="1:18" s="12" customFormat="1" ht="30" x14ac:dyDescent="0.3">
      <c r="A193" s="11">
        <v>143</v>
      </c>
      <c r="B193" s="86">
        <v>810000</v>
      </c>
      <c r="C193" s="59" t="s">
        <v>240</v>
      </c>
      <c r="D193" s="87" t="s">
        <v>52</v>
      </c>
      <c r="E193" s="72">
        <f t="shared" ref="E193:F193" si="311">E194+E200+E202+E207+E209+E211</f>
        <v>1022700</v>
      </c>
      <c r="F193" s="72">
        <f t="shared" si="311"/>
        <v>0</v>
      </c>
      <c r="G193" s="72">
        <f t="shared" ref="G193:L193" si="312">G194+G200+G202+G207+G209+G211</f>
        <v>441000</v>
      </c>
      <c r="H193" s="72">
        <f t="shared" si="312"/>
        <v>0</v>
      </c>
      <c r="I193" s="163">
        <f t="shared" si="312"/>
        <v>925851.12</v>
      </c>
      <c r="J193" s="163">
        <f t="shared" si="312"/>
        <v>0</v>
      </c>
      <c r="K193" s="72">
        <f t="shared" si="312"/>
        <v>1100000</v>
      </c>
      <c r="L193" s="72">
        <f t="shared" si="312"/>
        <v>0</v>
      </c>
      <c r="M193" s="72">
        <f t="shared" ref="M193:N193" si="313">M194+M200+M202+M207+M209+M211</f>
        <v>77300</v>
      </c>
      <c r="N193" s="72">
        <f t="shared" si="313"/>
        <v>0</v>
      </c>
      <c r="O193" s="47">
        <f t="shared" si="309"/>
        <v>90.530079202112063</v>
      </c>
      <c r="P193" s="47"/>
      <c r="Q193" s="47">
        <f t="shared" si="310"/>
        <v>107.5584237801897</v>
      </c>
      <c r="R193" s="47"/>
    </row>
    <row r="194" spans="1:18" s="12" customFormat="1" ht="30" x14ac:dyDescent="0.3">
      <c r="A194" s="11">
        <v>144</v>
      </c>
      <c r="B194" s="82">
        <v>811000</v>
      </c>
      <c r="C194" s="83" t="s">
        <v>160</v>
      </c>
      <c r="D194" s="84" t="s">
        <v>53</v>
      </c>
      <c r="E194" s="75">
        <f t="shared" ref="E194:F194" si="314">E195+E196+E197+E198+E199</f>
        <v>55000</v>
      </c>
      <c r="F194" s="75">
        <f t="shared" si="314"/>
        <v>0</v>
      </c>
      <c r="G194" s="75">
        <f t="shared" ref="G194:L194" si="315">G195+G196+G197+G198+G199</f>
        <v>301000</v>
      </c>
      <c r="H194" s="75">
        <f t="shared" si="315"/>
        <v>0</v>
      </c>
      <c r="I194" s="164">
        <f t="shared" si="315"/>
        <v>0</v>
      </c>
      <c r="J194" s="164">
        <f t="shared" si="315"/>
        <v>0</v>
      </c>
      <c r="K194" s="75">
        <f t="shared" si="315"/>
        <v>100000</v>
      </c>
      <c r="L194" s="75">
        <f t="shared" si="315"/>
        <v>0</v>
      </c>
      <c r="M194" s="75">
        <f t="shared" ref="M194:N194" si="316">M195+M196+M197+M198+M199</f>
        <v>45000</v>
      </c>
      <c r="N194" s="75">
        <f t="shared" si="316"/>
        <v>0</v>
      </c>
      <c r="O194" s="47">
        <f t="shared" si="309"/>
        <v>0</v>
      </c>
      <c r="P194" s="47"/>
      <c r="Q194" s="47">
        <f t="shared" si="310"/>
        <v>181.81818181818181</v>
      </c>
      <c r="R194" s="47"/>
    </row>
    <row r="195" spans="1:18" s="12" customFormat="1" x14ac:dyDescent="0.3">
      <c r="A195" s="11">
        <v>145</v>
      </c>
      <c r="B195" s="76">
        <v>811100</v>
      </c>
      <c r="C195" s="60" t="s">
        <v>241</v>
      </c>
      <c r="D195" s="78">
        <v>145</v>
      </c>
      <c r="E195" s="79">
        <v>50000</v>
      </c>
      <c r="F195" s="79">
        <v>0</v>
      </c>
      <c r="G195" s="79">
        <v>296000</v>
      </c>
      <c r="H195" s="79">
        <v>0</v>
      </c>
      <c r="I195" s="165">
        <v>0</v>
      </c>
      <c r="J195" s="165">
        <v>0</v>
      </c>
      <c r="K195" s="79">
        <v>100000</v>
      </c>
      <c r="L195" s="79">
        <v>0</v>
      </c>
      <c r="M195" s="80">
        <f t="shared" ref="M195:M199" si="317">K195-E195</f>
        <v>50000</v>
      </c>
      <c r="N195" s="80">
        <f t="shared" ref="N195:N199" si="318">L195-F195</f>
        <v>0</v>
      </c>
      <c r="O195" s="52">
        <f t="shared" si="309"/>
        <v>0</v>
      </c>
      <c r="P195" s="52"/>
      <c r="Q195" s="52">
        <f t="shared" si="310"/>
        <v>200</v>
      </c>
      <c r="R195" s="52"/>
    </row>
    <row r="196" spans="1:18" s="12" customFormat="1" x14ac:dyDescent="0.3">
      <c r="A196" s="11">
        <v>146</v>
      </c>
      <c r="B196" s="76">
        <v>811200</v>
      </c>
      <c r="C196" s="60" t="s">
        <v>242</v>
      </c>
      <c r="D196" s="78">
        <v>146</v>
      </c>
      <c r="E196" s="79">
        <v>5000</v>
      </c>
      <c r="F196" s="79">
        <v>0</v>
      </c>
      <c r="G196" s="79">
        <v>5000</v>
      </c>
      <c r="H196" s="79">
        <v>0</v>
      </c>
      <c r="I196" s="165">
        <v>0</v>
      </c>
      <c r="J196" s="165">
        <v>0</v>
      </c>
      <c r="K196" s="79">
        <v>0</v>
      </c>
      <c r="L196" s="79">
        <v>0</v>
      </c>
      <c r="M196" s="80">
        <f t="shared" si="317"/>
        <v>-5000</v>
      </c>
      <c r="N196" s="80">
        <f t="shared" si="318"/>
        <v>0</v>
      </c>
      <c r="O196" s="52">
        <f t="shared" si="309"/>
        <v>0</v>
      </c>
      <c r="P196" s="52"/>
      <c r="Q196" s="52">
        <f t="shared" si="310"/>
        <v>0</v>
      </c>
      <c r="R196" s="52"/>
    </row>
    <row r="197" spans="1:18" s="12" customFormat="1" x14ac:dyDescent="0.3">
      <c r="A197" s="11">
        <v>147</v>
      </c>
      <c r="B197" s="76">
        <v>811300</v>
      </c>
      <c r="C197" s="60" t="s">
        <v>243</v>
      </c>
      <c r="D197" s="78">
        <v>147</v>
      </c>
      <c r="E197" s="79">
        <v>0</v>
      </c>
      <c r="F197" s="79">
        <v>0</v>
      </c>
      <c r="G197" s="79">
        <v>0</v>
      </c>
      <c r="H197" s="79">
        <v>0</v>
      </c>
      <c r="I197" s="165">
        <v>0</v>
      </c>
      <c r="J197" s="165">
        <v>0</v>
      </c>
      <c r="K197" s="79">
        <v>0</v>
      </c>
      <c r="L197" s="79">
        <v>0</v>
      </c>
      <c r="M197" s="80">
        <f t="shared" si="317"/>
        <v>0</v>
      </c>
      <c r="N197" s="80">
        <f t="shared" si="318"/>
        <v>0</v>
      </c>
      <c r="O197" s="52"/>
      <c r="P197" s="52"/>
      <c r="Q197" s="52"/>
      <c r="R197" s="52"/>
    </row>
    <row r="198" spans="1:18" s="12" customFormat="1" x14ac:dyDescent="0.3">
      <c r="A198" s="11">
        <v>148</v>
      </c>
      <c r="B198" s="76">
        <v>811400</v>
      </c>
      <c r="C198" s="60" t="s">
        <v>244</v>
      </c>
      <c r="D198" s="78">
        <v>148</v>
      </c>
      <c r="E198" s="79">
        <v>0</v>
      </c>
      <c r="F198" s="79">
        <v>0</v>
      </c>
      <c r="G198" s="79">
        <v>0</v>
      </c>
      <c r="H198" s="79">
        <v>0</v>
      </c>
      <c r="I198" s="165">
        <v>0</v>
      </c>
      <c r="J198" s="165">
        <v>0</v>
      </c>
      <c r="K198" s="79">
        <v>0</v>
      </c>
      <c r="L198" s="79">
        <v>0</v>
      </c>
      <c r="M198" s="80">
        <f t="shared" si="317"/>
        <v>0</v>
      </c>
      <c r="N198" s="80">
        <f t="shared" si="318"/>
        <v>0</v>
      </c>
      <c r="O198" s="52"/>
      <c r="P198" s="52"/>
      <c r="Q198" s="52"/>
      <c r="R198" s="52"/>
    </row>
    <row r="199" spans="1:18" s="12" customFormat="1" ht="30" x14ac:dyDescent="0.3">
      <c r="A199" s="11">
        <v>149</v>
      </c>
      <c r="B199" s="76">
        <v>811900</v>
      </c>
      <c r="C199" s="60" t="s">
        <v>245</v>
      </c>
      <c r="D199" s="78">
        <v>149</v>
      </c>
      <c r="E199" s="79">
        <v>0</v>
      </c>
      <c r="F199" s="79">
        <v>0</v>
      </c>
      <c r="G199" s="79">
        <v>0</v>
      </c>
      <c r="H199" s="79">
        <v>0</v>
      </c>
      <c r="I199" s="165">
        <v>0</v>
      </c>
      <c r="J199" s="165">
        <v>0</v>
      </c>
      <c r="K199" s="79">
        <v>0</v>
      </c>
      <c r="L199" s="79">
        <v>0</v>
      </c>
      <c r="M199" s="80">
        <f t="shared" si="317"/>
        <v>0</v>
      </c>
      <c r="N199" s="80">
        <f t="shared" si="318"/>
        <v>0</v>
      </c>
      <c r="O199" s="52"/>
      <c r="P199" s="52"/>
      <c r="Q199" s="52"/>
      <c r="R199" s="52"/>
    </row>
    <row r="200" spans="1:18" s="12" customFormat="1" x14ac:dyDescent="0.3">
      <c r="A200" s="11">
        <v>150</v>
      </c>
      <c r="B200" s="82">
        <v>812000</v>
      </c>
      <c r="C200" s="83" t="s">
        <v>161</v>
      </c>
      <c r="D200" s="84" t="s">
        <v>54</v>
      </c>
      <c r="E200" s="75">
        <f t="shared" ref="E200:N200" si="319">E201</f>
        <v>0</v>
      </c>
      <c r="F200" s="75">
        <f t="shared" si="319"/>
        <v>0</v>
      </c>
      <c r="G200" s="75">
        <f t="shared" si="319"/>
        <v>0</v>
      </c>
      <c r="H200" s="75">
        <f t="shared" si="319"/>
        <v>0</v>
      </c>
      <c r="I200" s="164">
        <f t="shared" si="319"/>
        <v>0</v>
      </c>
      <c r="J200" s="164">
        <f t="shared" si="319"/>
        <v>0</v>
      </c>
      <c r="K200" s="75">
        <f t="shared" si="319"/>
        <v>0</v>
      </c>
      <c r="L200" s="75">
        <f t="shared" si="319"/>
        <v>0</v>
      </c>
      <c r="M200" s="75">
        <f t="shared" si="319"/>
        <v>0</v>
      </c>
      <c r="N200" s="75">
        <f t="shared" si="319"/>
        <v>0</v>
      </c>
      <c r="O200" s="47"/>
      <c r="P200" s="47"/>
      <c r="Q200" s="47"/>
      <c r="R200" s="47"/>
    </row>
    <row r="201" spans="1:18" s="12" customFormat="1" x14ac:dyDescent="0.3">
      <c r="A201" s="11">
        <v>151</v>
      </c>
      <c r="B201" s="76">
        <v>812100</v>
      </c>
      <c r="C201" s="60" t="s">
        <v>161</v>
      </c>
      <c r="D201" s="81">
        <v>151</v>
      </c>
      <c r="E201" s="79">
        <v>0</v>
      </c>
      <c r="F201" s="79">
        <v>0</v>
      </c>
      <c r="G201" s="79">
        <v>0</v>
      </c>
      <c r="H201" s="79">
        <v>0</v>
      </c>
      <c r="I201" s="165">
        <v>0</v>
      </c>
      <c r="J201" s="165">
        <v>0</v>
      </c>
      <c r="K201" s="79">
        <v>0</v>
      </c>
      <c r="L201" s="79">
        <v>0</v>
      </c>
      <c r="M201" s="80">
        <f>K201-E201</f>
        <v>0</v>
      </c>
      <c r="N201" s="80">
        <f>L201-F201</f>
        <v>0</v>
      </c>
      <c r="O201" s="52"/>
      <c r="P201" s="52"/>
      <c r="Q201" s="52"/>
      <c r="R201" s="52"/>
    </row>
    <row r="202" spans="1:18" s="12" customFormat="1" ht="30" x14ac:dyDescent="0.3">
      <c r="A202" s="11">
        <v>152</v>
      </c>
      <c r="B202" s="82">
        <v>813000</v>
      </c>
      <c r="C202" s="83" t="s">
        <v>162</v>
      </c>
      <c r="D202" s="84" t="s">
        <v>55</v>
      </c>
      <c r="E202" s="75">
        <f t="shared" ref="E202:F202" si="320">E203+E204+E205+E206</f>
        <v>967700</v>
      </c>
      <c r="F202" s="75">
        <f t="shared" si="320"/>
        <v>0</v>
      </c>
      <c r="G202" s="75">
        <f t="shared" ref="G202:L202" si="321">G203+G204+G205+G206</f>
        <v>140000</v>
      </c>
      <c r="H202" s="75">
        <f t="shared" si="321"/>
        <v>0</v>
      </c>
      <c r="I202" s="164">
        <f t="shared" si="321"/>
        <v>925851.12</v>
      </c>
      <c r="J202" s="164">
        <f t="shared" si="321"/>
        <v>0</v>
      </c>
      <c r="K202" s="75">
        <f t="shared" si="321"/>
        <v>1000000</v>
      </c>
      <c r="L202" s="75">
        <f t="shared" si="321"/>
        <v>0</v>
      </c>
      <c r="M202" s="75">
        <f t="shared" ref="M202:N202" si="322">M203+M204+M205+M206</f>
        <v>32300</v>
      </c>
      <c r="N202" s="75">
        <f t="shared" si="322"/>
        <v>0</v>
      </c>
      <c r="O202" s="47">
        <f t="shared" si="309"/>
        <v>95.675428335227863</v>
      </c>
      <c r="P202" s="47"/>
      <c r="Q202" s="47">
        <f t="shared" si="310"/>
        <v>103.33781130515656</v>
      </c>
      <c r="R202" s="47"/>
    </row>
    <row r="203" spans="1:18" s="12" customFormat="1" x14ac:dyDescent="0.3">
      <c r="A203" s="11">
        <v>153</v>
      </c>
      <c r="B203" s="76">
        <v>813100</v>
      </c>
      <c r="C203" s="60" t="s">
        <v>246</v>
      </c>
      <c r="D203" s="78">
        <v>153</v>
      </c>
      <c r="E203" s="79">
        <v>967700</v>
      </c>
      <c r="F203" s="79">
        <v>0</v>
      </c>
      <c r="G203" s="79">
        <v>140000</v>
      </c>
      <c r="H203" s="79">
        <v>0</v>
      </c>
      <c r="I203" s="165">
        <v>925851.12</v>
      </c>
      <c r="J203" s="165">
        <v>0</v>
      </c>
      <c r="K203" s="79">
        <v>1000000</v>
      </c>
      <c r="L203" s="79">
        <v>0</v>
      </c>
      <c r="M203" s="80">
        <f t="shared" ref="M203:M206" si="323">K203-E203</f>
        <v>32300</v>
      </c>
      <c r="N203" s="80">
        <f t="shared" ref="N203:N206" si="324">L203-F203</f>
        <v>0</v>
      </c>
      <c r="O203" s="52">
        <f t="shared" si="309"/>
        <v>95.675428335227863</v>
      </c>
      <c r="P203" s="52"/>
      <c r="Q203" s="52">
        <f t="shared" si="310"/>
        <v>103.33781130515656</v>
      </c>
      <c r="R203" s="52"/>
    </row>
    <row r="204" spans="1:18" s="12" customFormat="1" x14ac:dyDescent="0.3">
      <c r="A204" s="11">
        <v>154</v>
      </c>
      <c r="B204" s="76">
        <v>813200</v>
      </c>
      <c r="C204" s="60" t="s">
        <v>247</v>
      </c>
      <c r="D204" s="78">
        <v>154</v>
      </c>
      <c r="E204" s="79">
        <v>0</v>
      </c>
      <c r="F204" s="79">
        <v>0</v>
      </c>
      <c r="G204" s="79">
        <v>0</v>
      </c>
      <c r="H204" s="79">
        <v>0</v>
      </c>
      <c r="I204" s="165">
        <v>0</v>
      </c>
      <c r="J204" s="165">
        <v>0</v>
      </c>
      <c r="K204" s="79">
        <v>0</v>
      </c>
      <c r="L204" s="79">
        <v>0</v>
      </c>
      <c r="M204" s="80">
        <f t="shared" si="323"/>
        <v>0</v>
      </c>
      <c r="N204" s="80">
        <f t="shared" si="324"/>
        <v>0</v>
      </c>
      <c r="O204" s="52"/>
      <c r="P204" s="52"/>
      <c r="Q204" s="52"/>
      <c r="R204" s="52"/>
    </row>
    <row r="205" spans="1:18" s="12" customFormat="1" x14ac:dyDescent="0.3">
      <c r="A205" s="11">
        <v>155</v>
      </c>
      <c r="B205" s="76">
        <v>813300</v>
      </c>
      <c r="C205" s="60" t="s">
        <v>248</v>
      </c>
      <c r="D205" s="78">
        <v>155</v>
      </c>
      <c r="E205" s="79">
        <v>0</v>
      </c>
      <c r="F205" s="79">
        <v>0</v>
      </c>
      <c r="G205" s="79">
        <v>0</v>
      </c>
      <c r="H205" s="79">
        <v>0</v>
      </c>
      <c r="I205" s="165">
        <v>0</v>
      </c>
      <c r="J205" s="165">
        <v>0</v>
      </c>
      <c r="K205" s="79">
        <v>0</v>
      </c>
      <c r="L205" s="79">
        <v>0</v>
      </c>
      <c r="M205" s="80">
        <f t="shared" si="323"/>
        <v>0</v>
      </c>
      <c r="N205" s="80">
        <f t="shared" si="324"/>
        <v>0</v>
      </c>
      <c r="O205" s="52"/>
      <c r="P205" s="52"/>
      <c r="Q205" s="52"/>
      <c r="R205" s="52"/>
    </row>
    <row r="206" spans="1:18" s="12" customFormat="1" ht="30" x14ac:dyDescent="0.3">
      <c r="A206" s="11">
        <v>156</v>
      </c>
      <c r="B206" s="76">
        <v>813900</v>
      </c>
      <c r="C206" s="60" t="s">
        <v>249</v>
      </c>
      <c r="D206" s="78">
        <v>156</v>
      </c>
      <c r="E206" s="79">
        <v>0</v>
      </c>
      <c r="F206" s="79">
        <v>0</v>
      </c>
      <c r="G206" s="79">
        <v>0</v>
      </c>
      <c r="H206" s="79">
        <v>0</v>
      </c>
      <c r="I206" s="165">
        <v>0</v>
      </c>
      <c r="J206" s="165">
        <v>0</v>
      </c>
      <c r="K206" s="79">
        <v>0</v>
      </c>
      <c r="L206" s="79">
        <v>0</v>
      </c>
      <c r="M206" s="80">
        <f t="shared" si="323"/>
        <v>0</v>
      </c>
      <c r="N206" s="80">
        <f t="shared" si="324"/>
        <v>0</v>
      </c>
      <c r="O206" s="52"/>
      <c r="P206" s="52"/>
      <c r="Q206" s="52"/>
      <c r="R206" s="52"/>
    </row>
    <row r="207" spans="1:18" s="12" customFormat="1" ht="45" x14ac:dyDescent="0.3">
      <c r="A207" s="11">
        <v>157</v>
      </c>
      <c r="B207" s="82">
        <v>814000</v>
      </c>
      <c r="C207" s="83" t="s">
        <v>163</v>
      </c>
      <c r="D207" s="84" t="s">
        <v>56</v>
      </c>
      <c r="E207" s="75">
        <f t="shared" ref="E207:N207" si="325">E208</f>
        <v>0</v>
      </c>
      <c r="F207" s="75">
        <f t="shared" si="325"/>
        <v>0</v>
      </c>
      <c r="G207" s="75">
        <f t="shared" si="325"/>
        <v>0</v>
      </c>
      <c r="H207" s="75">
        <f t="shared" si="325"/>
        <v>0</v>
      </c>
      <c r="I207" s="164">
        <f t="shared" si="325"/>
        <v>0</v>
      </c>
      <c r="J207" s="164">
        <f t="shared" si="325"/>
        <v>0</v>
      </c>
      <c r="K207" s="75">
        <f t="shared" si="325"/>
        <v>0</v>
      </c>
      <c r="L207" s="75">
        <f t="shared" si="325"/>
        <v>0</v>
      </c>
      <c r="M207" s="75">
        <f t="shared" si="325"/>
        <v>0</v>
      </c>
      <c r="N207" s="75">
        <f t="shared" si="325"/>
        <v>0</v>
      </c>
      <c r="O207" s="47"/>
      <c r="P207" s="47"/>
      <c r="Q207" s="47"/>
      <c r="R207" s="47"/>
    </row>
    <row r="208" spans="1:18" s="12" customFormat="1" ht="45" x14ac:dyDescent="0.3">
      <c r="A208" s="11">
        <v>158</v>
      </c>
      <c r="B208" s="76">
        <v>814100</v>
      </c>
      <c r="C208" s="60" t="s">
        <v>163</v>
      </c>
      <c r="D208" s="81">
        <v>158</v>
      </c>
      <c r="E208" s="79">
        <v>0</v>
      </c>
      <c r="F208" s="79">
        <v>0</v>
      </c>
      <c r="G208" s="79">
        <v>0</v>
      </c>
      <c r="H208" s="79">
        <v>0</v>
      </c>
      <c r="I208" s="165">
        <v>0</v>
      </c>
      <c r="J208" s="165">
        <v>0</v>
      </c>
      <c r="K208" s="79">
        <v>0</v>
      </c>
      <c r="L208" s="79">
        <v>0</v>
      </c>
      <c r="M208" s="80">
        <f>K208-E208</f>
        <v>0</v>
      </c>
      <c r="N208" s="80">
        <f>L208-F208</f>
        <v>0</v>
      </c>
      <c r="O208" s="52"/>
      <c r="P208" s="52"/>
      <c r="Q208" s="52"/>
      <c r="R208" s="52"/>
    </row>
    <row r="209" spans="1:18" s="12" customFormat="1" x14ac:dyDescent="0.3">
      <c r="A209" s="11">
        <v>159</v>
      </c>
      <c r="B209" s="82">
        <v>815000</v>
      </c>
      <c r="C209" s="83" t="s">
        <v>164</v>
      </c>
      <c r="D209" s="84" t="s">
        <v>57</v>
      </c>
      <c r="E209" s="75">
        <f t="shared" ref="E209:N209" si="326">E210</f>
        <v>0</v>
      </c>
      <c r="F209" s="75">
        <f t="shared" si="326"/>
        <v>0</v>
      </c>
      <c r="G209" s="75">
        <f t="shared" si="326"/>
        <v>0</v>
      </c>
      <c r="H209" s="75">
        <f t="shared" si="326"/>
        <v>0</v>
      </c>
      <c r="I209" s="164">
        <f t="shared" si="326"/>
        <v>0</v>
      </c>
      <c r="J209" s="164">
        <f t="shared" si="326"/>
        <v>0</v>
      </c>
      <c r="K209" s="75">
        <f t="shared" si="326"/>
        <v>0</v>
      </c>
      <c r="L209" s="75">
        <f t="shared" si="326"/>
        <v>0</v>
      </c>
      <c r="M209" s="75">
        <f t="shared" si="326"/>
        <v>0</v>
      </c>
      <c r="N209" s="75">
        <f t="shared" si="326"/>
        <v>0</v>
      </c>
      <c r="O209" s="47"/>
      <c r="P209" s="47"/>
      <c r="Q209" s="47"/>
      <c r="R209" s="47"/>
    </row>
    <row r="210" spans="1:18" s="12" customFormat="1" x14ac:dyDescent="0.3">
      <c r="A210" s="11">
        <v>160</v>
      </c>
      <c r="B210" s="76">
        <v>815100</v>
      </c>
      <c r="C210" s="60" t="s">
        <v>164</v>
      </c>
      <c r="D210" s="81">
        <v>160</v>
      </c>
      <c r="E210" s="79">
        <v>0</v>
      </c>
      <c r="F210" s="79">
        <v>0</v>
      </c>
      <c r="G210" s="79">
        <v>0</v>
      </c>
      <c r="H210" s="79"/>
      <c r="I210" s="165">
        <v>0</v>
      </c>
      <c r="J210" s="165">
        <v>0</v>
      </c>
      <c r="K210" s="79">
        <v>0</v>
      </c>
      <c r="L210" s="79">
        <v>0</v>
      </c>
      <c r="M210" s="80">
        <f>K210-E210</f>
        <v>0</v>
      </c>
      <c r="N210" s="80">
        <f>L210-F210</f>
        <v>0</v>
      </c>
      <c r="O210" s="52"/>
      <c r="P210" s="52"/>
      <c r="Q210" s="52"/>
      <c r="R210" s="52"/>
    </row>
    <row r="211" spans="1:18" s="12" customFormat="1" ht="30" x14ac:dyDescent="0.3">
      <c r="A211" s="11">
        <v>161</v>
      </c>
      <c r="B211" s="82">
        <v>816000</v>
      </c>
      <c r="C211" s="83" t="s">
        <v>165</v>
      </c>
      <c r="D211" s="84" t="s">
        <v>58</v>
      </c>
      <c r="E211" s="75">
        <f t="shared" ref="E211:N211" si="327">E212</f>
        <v>0</v>
      </c>
      <c r="F211" s="75">
        <f t="shared" si="327"/>
        <v>0</v>
      </c>
      <c r="G211" s="75">
        <f t="shared" si="327"/>
        <v>0</v>
      </c>
      <c r="H211" s="75">
        <f t="shared" si="327"/>
        <v>0</v>
      </c>
      <c r="I211" s="164">
        <f t="shared" si="327"/>
        <v>0</v>
      </c>
      <c r="J211" s="164">
        <f t="shared" si="327"/>
        <v>0</v>
      </c>
      <c r="K211" s="75">
        <f t="shared" si="327"/>
        <v>0</v>
      </c>
      <c r="L211" s="75">
        <f t="shared" si="327"/>
        <v>0</v>
      </c>
      <c r="M211" s="75">
        <f t="shared" si="327"/>
        <v>0</v>
      </c>
      <c r="N211" s="75">
        <f t="shared" si="327"/>
        <v>0</v>
      </c>
      <c r="O211" s="47"/>
      <c r="P211" s="47"/>
      <c r="Q211" s="47"/>
      <c r="R211" s="47"/>
    </row>
    <row r="212" spans="1:18" s="12" customFormat="1" ht="30" x14ac:dyDescent="0.3">
      <c r="A212" s="11">
        <v>162</v>
      </c>
      <c r="B212" s="76">
        <v>816100</v>
      </c>
      <c r="C212" s="60" t="s">
        <v>165</v>
      </c>
      <c r="D212" s="81">
        <v>162</v>
      </c>
      <c r="E212" s="79">
        <v>0</v>
      </c>
      <c r="F212" s="79">
        <v>0</v>
      </c>
      <c r="G212" s="79">
        <v>0</v>
      </c>
      <c r="H212" s="79">
        <v>0</v>
      </c>
      <c r="I212" s="165">
        <v>0</v>
      </c>
      <c r="J212" s="165">
        <v>0</v>
      </c>
      <c r="K212" s="79">
        <v>0</v>
      </c>
      <c r="L212" s="79">
        <v>0</v>
      </c>
      <c r="M212" s="80">
        <f>K212-E212</f>
        <v>0</v>
      </c>
      <c r="N212" s="80">
        <f>L212-F212</f>
        <v>0</v>
      </c>
      <c r="O212" s="52"/>
      <c r="P212" s="52"/>
      <c r="Q212" s="52"/>
      <c r="R212" s="52"/>
    </row>
    <row r="213" spans="1:18" s="12" customFormat="1" ht="30" x14ac:dyDescent="0.3">
      <c r="A213" s="11">
        <v>163</v>
      </c>
      <c r="B213" s="86">
        <v>880000</v>
      </c>
      <c r="C213" s="59" t="s">
        <v>250</v>
      </c>
      <c r="D213" s="87" t="s">
        <v>59</v>
      </c>
      <c r="E213" s="72">
        <f t="shared" ref="E213:N213" si="328">E214</f>
        <v>0</v>
      </c>
      <c r="F213" s="72">
        <f t="shared" si="328"/>
        <v>0</v>
      </c>
      <c r="G213" s="72">
        <f t="shared" si="328"/>
        <v>0</v>
      </c>
      <c r="H213" s="72">
        <f t="shared" si="328"/>
        <v>0</v>
      </c>
      <c r="I213" s="163">
        <f t="shared" si="328"/>
        <v>0</v>
      </c>
      <c r="J213" s="163">
        <f t="shared" si="328"/>
        <v>0</v>
      </c>
      <c r="K213" s="72">
        <f t="shared" si="328"/>
        <v>0</v>
      </c>
      <c r="L213" s="72">
        <f t="shared" si="328"/>
        <v>0</v>
      </c>
      <c r="M213" s="72">
        <f t="shared" si="328"/>
        <v>0</v>
      </c>
      <c r="N213" s="72">
        <f t="shared" si="328"/>
        <v>0</v>
      </c>
      <c r="O213" s="47"/>
      <c r="P213" s="47"/>
      <c r="Q213" s="47"/>
      <c r="R213" s="47"/>
    </row>
    <row r="214" spans="1:18" s="12" customFormat="1" ht="30" x14ac:dyDescent="0.3">
      <c r="A214" s="11">
        <v>164</v>
      </c>
      <c r="B214" s="82">
        <v>881000</v>
      </c>
      <c r="C214" s="83" t="s">
        <v>167</v>
      </c>
      <c r="D214" s="87" t="s">
        <v>60</v>
      </c>
      <c r="E214" s="75">
        <f t="shared" ref="E214:F214" si="329">E215+E216</f>
        <v>0</v>
      </c>
      <c r="F214" s="75">
        <f t="shared" si="329"/>
        <v>0</v>
      </c>
      <c r="G214" s="75">
        <f t="shared" ref="G214:L214" si="330">G215+G216</f>
        <v>0</v>
      </c>
      <c r="H214" s="75">
        <f t="shared" si="330"/>
        <v>0</v>
      </c>
      <c r="I214" s="164">
        <f t="shared" si="330"/>
        <v>0</v>
      </c>
      <c r="J214" s="164">
        <f t="shared" si="330"/>
        <v>0</v>
      </c>
      <c r="K214" s="75">
        <f t="shared" si="330"/>
        <v>0</v>
      </c>
      <c r="L214" s="75">
        <f t="shared" si="330"/>
        <v>0</v>
      </c>
      <c r="M214" s="75">
        <f t="shared" ref="M214:N214" si="331">M215+M216</f>
        <v>0</v>
      </c>
      <c r="N214" s="75">
        <f t="shared" si="331"/>
        <v>0</v>
      </c>
      <c r="O214" s="47"/>
      <c r="P214" s="47"/>
      <c r="Q214" s="47"/>
      <c r="R214" s="47"/>
    </row>
    <row r="215" spans="1:18" s="12" customFormat="1" ht="45" x14ac:dyDescent="0.3">
      <c r="A215" s="11">
        <v>165</v>
      </c>
      <c r="B215" s="76">
        <v>881100</v>
      </c>
      <c r="C215" s="60" t="s">
        <v>251</v>
      </c>
      <c r="D215" s="81">
        <v>165</v>
      </c>
      <c r="E215" s="79">
        <v>0</v>
      </c>
      <c r="F215" s="79">
        <v>0</v>
      </c>
      <c r="G215" s="79">
        <v>0</v>
      </c>
      <c r="H215" s="79">
        <v>0</v>
      </c>
      <c r="I215" s="165">
        <v>0</v>
      </c>
      <c r="J215" s="165">
        <v>0</v>
      </c>
      <c r="K215" s="79">
        <v>0</v>
      </c>
      <c r="L215" s="79">
        <v>0</v>
      </c>
      <c r="M215" s="80">
        <f t="shared" ref="M215:M216" si="332">K215-E215</f>
        <v>0</v>
      </c>
      <c r="N215" s="80">
        <f t="shared" ref="N215:N216" si="333">L215-F215</f>
        <v>0</v>
      </c>
      <c r="O215" s="52"/>
      <c r="P215" s="52"/>
      <c r="Q215" s="52"/>
      <c r="R215" s="52"/>
    </row>
    <row r="216" spans="1:18" s="12" customFormat="1" ht="30" x14ac:dyDescent="0.3">
      <c r="A216" s="11">
        <v>166</v>
      </c>
      <c r="B216" s="76">
        <v>881200</v>
      </c>
      <c r="C216" s="60" t="s">
        <v>252</v>
      </c>
      <c r="D216" s="81">
        <v>166</v>
      </c>
      <c r="E216" s="79">
        <v>0</v>
      </c>
      <c r="F216" s="79">
        <v>0</v>
      </c>
      <c r="G216" s="79">
        <v>0</v>
      </c>
      <c r="H216" s="79">
        <v>0</v>
      </c>
      <c r="I216" s="165">
        <v>0</v>
      </c>
      <c r="J216" s="165">
        <v>0</v>
      </c>
      <c r="K216" s="79">
        <v>0</v>
      </c>
      <c r="L216" s="79">
        <v>0</v>
      </c>
      <c r="M216" s="80">
        <f t="shared" si="332"/>
        <v>0</v>
      </c>
      <c r="N216" s="80">
        <f t="shared" si="333"/>
        <v>0</v>
      </c>
      <c r="O216" s="52"/>
      <c r="P216" s="52"/>
      <c r="Q216" s="52"/>
      <c r="R216" s="52"/>
    </row>
    <row r="217" spans="1:18" s="13" customFormat="1" ht="30" x14ac:dyDescent="0.3">
      <c r="A217" s="11">
        <v>167</v>
      </c>
      <c r="B217" s="86"/>
      <c r="C217" s="59" t="s">
        <v>253</v>
      </c>
      <c r="D217" s="87" t="s">
        <v>61</v>
      </c>
      <c r="E217" s="72">
        <f t="shared" ref="E217:F217" si="334">E132+E192</f>
        <v>68558074</v>
      </c>
      <c r="F217" s="72">
        <f t="shared" si="334"/>
        <v>104599</v>
      </c>
      <c r="G217" s="72">
        <f t="shared" ref="G217:L217" si="335">G132+G192</f>
        <v>51775718</v>
      </c>
      <c r="H217" s="72">
        <f t="shared" si="335"/>
        <v>97000</v>
      </c>
      <c r="I217" s="163">
        <f t="shared" si="335"/>
        <v>53804044.320000008</v>
      </c>
      <c r="J217" s="163">
        <f t="shared" si="335"/>
        <v>59189.83</v>
      </c>
      <c r="K217" s="72">
        <f t="shared" si="335"/>
        <v>62692057</v>
      </c>
      <c r="L217" s="72">
        <f t="shared" si="335"/>
        <v>67858</v>
      </c>
      <c r="M217" s="72">
        <f t="shared" ref="M217:N217" si="336">M132+M192</f>
        <v>-5866017</v>
      </c>
      <c r="N217" s="72">
        <f t="shared" si="336"/>
        <v>-36741</v>
      </c>
      <c r="O217" s="47">
        <f t="shared" si="309"/>
        <v>78.479515512644085</v>
      </c>
      <c r="P217" s="47">
        <f t="shared" ref="P217" si="337">J217/F217*100</f>
        <v>56.587376552357092</v>
      </c>
      <c r="Q217" s="47">
        <f t="shared" si="310"/>
        <v>91.443725504890935</v>
      </c>
      <c r="R217" s="47">
        <f t="shared" ref="R217" si="338">L217/F217*100</f>
        <v>64.874425185709228</v>
      </c>
    </row>
    <row r="218" spans="1:18" ht="32.25" customHeight="1" x14ac:dyDescent="0.25">
      <c r="A218" s="1"/>
      <c r="B218" s="66"/>
      <c r="C218" s="67"/>
      <c r="D218" s="68"/>
    </row>
    <row r="219" spans="1:18" ht="23.25" customHeight="1" x14ac:dyDescent="0.25">
      <c r="A219" s="1"/>
      <c r="B219" s="66"/>
      <c r="C219" s="67"/>
      <c r="D219" s="68"/>
    </row>
    <row r="220" spans="1:18" s="17" customFormat="1" ht="8.25" customHeight="1" x14ac:dyDescent="0.25">
      <c r="A220" s="15"/>
      <c r="B220" s="200" t="s">
        <v>419</v>
      </c>
      <c r="C220" s="200"/>
      <c r="D220" s="200"/>
      <c r="E220" s="200"/>
      <c r="F220" s="200"/>
      <c r="G220" s="200"/>
      <c r="H220" s="200"/>
      <c r="I220" s="200"/>
      <c r="J220" s="200"/>
      <c r="K220" s="200"/>
      <c r="L220" s="200"/>
      <c r="M220" s="200"/>
      <c r="N220" s="200"/>
      <c r="O220" s="200"/>
      <c r="P220" s="200"/>
      <c r="Q220" s="200"/>
      <c r="R220" s="200"/>
    </row>
    <row r="221" spans="1:18" s="17" customFormat="1" ht="35.25" customHeight="1" x14ac:dyDescent="0.25">
      <c r="A221" s="15"/>
      <c r="B221" s="201"/>
      <c r="C221" s="201"/>
      <c r="D221" s="201"/>
      <c r="E221" s="201"/>
      <c r="F221" s="201"/>
      <c r="G221" s="201"/>
      <c r="H221" s="201"/>
      <c r="I221" s="201"/>
      <c r="J221" s="201"/>
      <c r="K221" s="201"/>
      <c r="L221" s="201"/>
      <c r="M221" s="201"/>
      <c r="N221" s="201"/>
      <c r="O221" s="201"/>
      <c r="P221" s="201"/>
      <c r="Q221" s="201"/>
      <c r="R221" s="201"/>
    </row>
    <row r="222" spans="1:18" s="19" customFormat="1" ht="69.75" customHeight="1" x14ac:dyDescent="0.25">
      <c r="A222" s="18"/>
      <c r="B222" s="42" t="s">
        <v>122</v>
      </c>
      <c r="C222" s="42" t="s">
        <v>123</v>
      </c>
      <c r="D222" s="42" t="s">
        <v>124</v>
      </c>
      <c r="E222" s="42" t="s">
        <v>405</v>
      </c>
      <c r="F222" s="42" t="s">
        <v>406</v>
      </c>
      <c r="G222" s="184" t="s">
        <v>403</v>
      </c>
      <c r="H222" s="184" t="s">
        <v>404</v>
      </c>
      <c r="I222" s="42" t="s">
        <v>411</v>
      </c>
      <c r="J222" s="42" t="s">
        <v>412</v>
      </c>
      <c r="K222" s="42" t="s">
        <v>409</v>
      </c>
      <c r="L222" s="42" t="s">
        <v>410</v>
      </c>
      <c r="M222" s="42" t="s">
        <v>422</v>
      </c>
      <c r="N222" s="42" t="s">
        <v>423</v>
      </c>
      <c r="O222" s="42" t="s">
        <v>407</v>
      </c>
      <c r="P222" s="42" t="s">
        <v>408</v>
      </c>
      <c r="Q222" s="42" t="s">
        <v>424</v>
      </c>
      <c r="R222" s="42" t="s">
        <v>425</v>
      </c>
    </row>
    <row r="223" spans="1:18" s="21" customFormat="1" x14ac:dyDescent="0.25">
      <c r="A223" s="20"/>
      <c r="B223" s="43">
        <v>1</v>
      </c>
      <c r="C223" s="44">
        <v>2</v>
      </c>
      <c r="D223" s="43">
        <v>3</v>
      </c>
      <c r="E223" s="44">
        <v>3</v>
      </c>
      <c r="F223" s="44">
        <v>4</v>
      </c>
      <c r="G223" s="44">
        <v>5</v>
      </c>
      <c r="H223" s="44">
        <v>6</v>
      </c>
      <c r="I223" s="44">
        <v>5</v>
      </c>
      <c r="J223" s="44">
        <v>6</v>
      </c>
      <c r="K223" s="44">
        <v>5</v>
      </c>
      <c r="L223" s="44">
        <v>6</v>
      </c>
      <c r="M223" s="44">
        <v>7</v>
      </c>
      <c r="N223" s="44">
        <v>8</v>
      </c>
      <c r="O223" s="44">
        <v>11</v>
      </c>
      <c r="P223" s="44">
        <v>12</v>
      </c>
      <c r="Q223" s="44">
        <v>9</v>
      </c>
      <c r="R223" s="44">
        <v>10</v>
      </c>
    </row>
    <row r="224" spans="1:18" s="19" customFormat="1" x14ac:dyDescent="0.25">
      <c r="A224" s="18">
        <v>168</v>
      </c>
      <c r="B224" s="208" t="s">
        <v>254</v>
      </c>
      <c r="C224" s="209"/>
      <c r="D224" s="92" t="s">
        <v>62</v>
      </c>
      <c r="E224" s="93">
        <f t="shared" ref="E224:F224" si="339">E225+E269+E278</f>
        <v>55330131</v>
      </c>
      <c r="F224" s="93">
        <f t="shared" si="339"/>
        <v>102599</v>
      </c>
      <c r="G224" s="93">
        <f t="shared" ref="G224:L224" si="340">G225+G269+G278</f>
        <v>48680150</v>
      </c>
      <c r="H224" s="93">
        <f t="shared" si="340"/>
        <v>93600</v>
      </c>
      <c r="I224" s="167">
        <f t="shared" si="340"/>
        <v>38079002.530000001</v>
      </c>
      <c r="J224" s="167">
        <f t="shared" si="340"/>
        <v>51132.84</v>
      </c>
      <c r="K224" s="93">
        <f t="shared" si="340"/>
        <v>57791803</v>
      </c>
      <c r="L224" s="93">
        <f t="shared" si="340"/>
        <v>66458</v>
      </c>
      <c r="M224" s="93">
        <f t="shared" ref="M224:N224" si="341">M225+M269+M278</f>
        <v>2461672</v>
      </c>
      <c r="N224" s="93">
        <f t="shared" si="341"/>
        <v>-36141</v>
      </c>
      <c r="O224" s="47">
        <f t="shared" ref="O224:O279" si="342">I224/E224*100</f>
        <v>68.821457390006898</v>
      </c>
      <c r="P224" s="47">
        <f t="shared" ref="P224:P255" si="343">J224/F224*100</f>
        <v>49.837561769607888</v>
      </c>
      <c r="Q224" s="47">
        <f t="shared" ref="Q224:Q279" si="344">K224/E224*100</f>
        <v>104.44906230205744</v>
      </c>
      <c r="R224" s="47">
        <f t="shared" ref="R224:R255" si="345">L224/F224*100</f>
        <v>64.774510472811627</v>
      </c>
    </row>
    <row r="225" spans="1:18" s="19" customFormat="1" ht="30" x14ac:dyDescent="0.25">
      <c r="A225" s="18">
        <v>169</v>
      </c>
      <c r="B225" s="94">
        <v>410000</v>
      </c>
      <c r="C225" s="95" t="s">
        <v>255</v>
      </c>
      <c r="D225" s="96" t="s">
        <v>63</v>
      </c>
      <c r="E225" s="93">
        <f t="shared" ref="E225:F225" si="346">E226+E231+E241+E249+E251+E254+E257+E262+E267</f>
        <v>54647851</v>
      </c>
      <c r="F225" s="93">
        <f t="shared" si="346"/>
        <v>102599</v>
      </c>
      <c r="G225" s="93">
        <f t="shared" ref="G225:L225" si="347">G226+G231+G241+G249+G251+G254+G257+G262+G267</f>
        <v>48157820</v>
      </c>
      <c r="H225" s="93">
        <f t="shared" si="347"/>
        <v>93600</v>
      </c>
      <c r="I225" s="167">
        <f t="shared" si="347"/>
        <v>37651679.100000001</v>
      </c>
      <c r="J225" s="167">
        <f t="shared" si="347"/>
        <v>51132.84</v>
      </c>
      <c r="K225" s="93">
        <f t="shared" si="347"/>
        <v>57025233</v>
      </c>
      <c r="L225" s="93">
        <f t="shared" si="347"/>
        <v>66458</v>
      </c>
      <c r="M225" s="93">
        <f t="shared" ref="M225:N225" si="348">M226+M231+M241+M249+M251+M254+M257+M262+M267</f>
        <v>2377382</v>
      </c>
      <c r="N225" s="93">
        <f t="shared" si="348"/>
        <v>-36141</v>
      </c>
      <c r="O225" s="47">
        <f t="shared" si="342"/>
        <v>68.898736932949106</v>
      </c>
      <c r="P225" s="47">
        <f t="shared" si="343"/>
        <v>49.837561769607888</v>
      </c>
      <c r="Q225" s="47">
        <f t="shared" si="344"/>
        <v>104.35036686072065</v>
      </c>
      <c r="R225" s="47">
        <f t="shared" si="345"/>
        <v>64.774510472811627</v>
      </c>
    </row>
    <row r="226" spans="1:18" s="19" customFormat="1" x14ac:dyDescent="0.25">
      <c r="A226" s="18">
        <v>170</v>
      </c>
      <c r="B226" s="97">
        <v>411000</v>
      </c>
      <c r="C226" s="98" t="s">
        <v>147</v>
      </c>
      <c r="D226" s="99" t="s">
        <v>64</v>
      </c>
      <c r="E226" s="100">
        <f t="shared" ref="E226:F226" si="349">E227+E228+E229+E230</f>
        <v>21439594</v>
      </c>
      <c r="F226" s="100">
        <f t="shared" si="349"/>
        <v>500</v>
      </c>
      <c r="G226" s="100">
        <f t="shared" ref="G226:L226" si="350">G227+G228+G229+G230</f>
        <v>20290502</v>
      </c>
      <c r="H226" s="100">
        <f t="shared" si="350"/>
        <v>1000</v>
      </c>
      <c r="I226" s="168">
        <f t="shared" si="350"/>
        <v>15865576.720000001</v>
      </c>
      <c r="J226" s="168">
        <f t="shared" si="350"/>
        <v>0</v>
      </c>
      <c r="K226" s="100">
        <f t="shared" si="350"/>
        <v>25102610</v>
      </c>
      <c r="L226" s="100">
        <f t="shared" si="350"/>
        <v>500</v>
      </c>
      <c r="M226" s="100">
        <f t="shared" ref="M226:N226" si="351">M227+M228+M229+M230</f>
        <v>3663016</v>
      </c>
      <c r="N226" s="100">
        <f t="shared" si="351"/>
        <v>0</v>
      </c>
      <c r="O226" s="47">
        <f t="shared" si="342"/>
        <v>74.001292748360811</v>
      </c>
      <c r="P226" s="47">
        <f t="shared" si="343"/>
        <v>0</v>
      </c>
      <c r="Q226" s="47">
        <f t="shared" si="344"/>
        <v>117.08528622323723</v>
      </c>
      <c r="R226" s="47">
        <f t="shared" si="345"/>
        <v>100</v>
      </c>
    </row>
    <row r="227" spans="1:18" s="19" customFormat="1" x14ac:dyDescent="0.25">
      <c r="A227" s="18">
        <v>171</v>
      </c>
      <c r="B227" s="101">
        <v>411100</v>
      </c>
      <c r="C227" s="102" t="s">
        <v>256</v>
      </c>
      <c r="D227" s="103">
        <v>171</v>
      </c>
      <c r="E227" s="41">
        <v>18206067</v>
      </c>
      <c r="F227" s="41">
        <v>0</v>
      </c>
      <c r="G227" s="41">
        <v>17359664</v>
      </c>
      <c r="H227" s="41">
        <v>0</v>
      </c>
      <c r="I227" s="169">
        <v>13670686.529999999</v>
      </c>
      <c r="J227" s="169">
        <v>0</v>
      </c>
      <c r="K227" s="41">
        <v>21338060</v>
      </c>
      <c r="L227" s="41">
        <v>0</v>
      </c>
      <c r="M227" s="80">
        <f t="shared" ref="M227:M230" si="352">K227-E227</f>
        <v>3131993</v>
      </c>
      <c r="N227" s="80">
        <f t="shared" ref="N227:N230" si="353">L227-F227</f>
        <v>0</v>
      </c>
      <c r="O227" s="52">
        <f t="shared" si="342"/>
        <v>75.088631333719675</v>
      </c>
      <c r="P227" s="52"/>
      <c r="Q227" s="52">
        <f t="shared" si="344"/>
        <v>117.20301809281489</v>
      </c>
      <c r="R227" s="52"/>
    </row>
    <row r="228" spans="1:18" s="19" customFormat="1" ht="30" x14ac:dyDescent="0.25">
      <c r="A228" s="18">
        <v>172</v>
      </c>
      <c r="B228" s="101">
        <v>411200</v>
      </c>
      <c r="C228" s="102" t="s">
        <v>257</v>
      </c>
      <c r="D228" s="103">
        <v>172</v>
      </c>
      <c r="E228" s="41">
        <v>2530909</v>
      </c>
      <c r="F228" s="41">
        <v>500</v>
      </c>
      <c r="G228" s="41">
        <v>2352520</v>
      </c>
      <c r="H228" s="41">
        <v>1000</v>
      </c>
      <c r="I228" s="169">
        <v>1867716.83</v>
      </c>
      <c r="J228" s="169">
        <v>0</v>
      </c>
      <c r="K228" s="41">
        <v>2973950</v>
      </c>
      <c r="L228" s="41">
        <v>500</v>
      </c>
      <c r="M228" s="80">
        <f t="shared" si="352"/>
        <v>443041</v>
      </c>
      <c r="N228" s="80">
        <f t="shared" si="353"/>
        <v>0</v>
      </c>
      <c r="O228" s="52">
        <f t="shared" si="342"/>
        <v>73.796285445268879</v>
      </c>
      <c r="P228" s="52">
        <f t="shared" si="343"/>
        <v>0</v>
      </c>
      <c r="Q228" s="52">
        <f t="shared" si="344"/>
        <v>117.50521255406655</v>
      </c>
      <c r="R228" s="52">
        <f t="shared" si="345"/>
        <v>100</v>
      </c>
    </row>
    <row r="229" spans="1:18" s="19" customFormat="1" ht="45" x14ac:dyDescent="0.25">
      <c r="A229" s="18">
        <v>173</v>
      </c>
      <c r="B229" s="101">
        <v>411300</v>
      </c>
      <c r="C229" s="102" t="s">
        <v>258</v>
      </c>
      <c r="D229" s="103">
        <v>173</v>
      </c>
      <c r="E229" s="41">
        <v>435800</v>
      </c>
      <c r="F229" s="41">
        <v>0</v>
      </c>
      <c r="G229" s="41">
        <v>381200</v>
      </c>
      <c r="H229" s="41">
        <v>0</v>
      </c>
      <c r="I229" s="169">
        <v>148571.9</v>
      </c>
      <c r="J229" s="169">
        <v>0</v>
      </c>
      <c r="K229" s="41">
        <v>505600</v>
      </c>
      <c r="L229" s="41">
        <v>0</v>
      </c>
      <c r="M229" s="80">
        <f t="shared" si="352"/>
        <v>69800</v>
      </c>
      <c r="N229" s="80">
        <f t="shared" si="353"/>
        <v>0</v>
      </c>
      <c r="O229" s="52">
        <f t="shared" si="342"/>
        <v>34.091762276273521</v>
      </c>
      <c r="P229" s="52"/>
      <c r="Q229" s="52">
        <f t="shared" si="344"/>
        <v>116.01652134006426</v>
      </c>
      <c r="R229" s="52"/>
    </row>
    <row r="230" spans="1:18" s="19" customFormat="1" x14ac:dyDescent="0.25">
      <c r="A230" s="18">
        <v>174</v>
      </c>
      <c r="B230" s="101">
        <v>411400</v>
      </c>
      <c r="C230" s="102" t="s">
        <v>259</v>
      </c>
      <c r="D230" s="103">
        <v>174</v>
      </c>
      <c r="E230" s="41">
        <v>266818</v>
      </c>
      <c r="F230" s="41">
        <v>0</v>
      </c>
      <c r="G230" s="41">
        <v>197118</v>
      </c>
      <c r="H230" s="41">
        <v>0</v>
      </c>
      <c r="I230" s="169">
        <v>178601.46</v>
      </c>
      <c r="J230" s="169">
        <v>0</v>
      </c>
      <c r="K230" s="41">
        <v>285000</v>
      </c>
      <c r="L230" s="41">
        <v>0</v>
      </c>
      <c r="M230" s="80">
        <f t="shared" si="352"/>
        <v>18182</v>
      </c>
      <c r="N230" s="80">
        <f t="shared" si="353"/>
        <v>0</v>
      </c>
      <c r="O230" s="52">
        <f t="shared" si="342"/>
        <v>66.937560434453445</v>
      </c>
      <c r="P230" s="52"/>
      <c r="Q230" s="52">
        <f t="shared" si="344"/>
        <v>106.81438283773959</v>
      </c>
      <c r="R230" s="52"/>
    </row>
    <row r="231" spans="1:18" s="19" customFormat="1" ht="30" x14ac:dyDescent="0.25">
      <c r="A231" s="18">
        <v>175</v>
      </c>
      <c r="B231" s="97">
        <v>412000</v>
      </c>
      <c r="C231" s="104" t="s">
        <v>148</v>
      </c>
      <c r="D231" s="99" t="s">
        <v>65</v>
      </c>
      <c r="E231" s="100">
        <f t="shared" ref="E231:F231" si="354">E232+E233+E234+E235+E236+E237+E238+E239+E240</f>
        <v>12462816</v>
      </c>
      <c r="F231" s="100">
        <f t="shared" si="354"/>
        <v>97961</v>
      </c>
      <c r="G231" s="100">
        <f t="shared" ref="G231:L231" si="355">G232+G233+G234+G235+G236+G237+G238+G239+G240</f>
        <v>11188428</v>
      </c>
      <c r="H231" s="100">
        <f t="shared" si="355"/>
        <v>90462</v>
      </c>
      <c r="I231" s="168">
        <f t="shared" si="355"/>
        <v>8194390.0499999998</v>
      </c>
      <c r="J231" s="168">
        <f t="shared" si="355"/>
        <v>48165.84</v>
      </c>
      <c r="K231" s="100">
        <f t="shared" si="355"/>
        <v>11933745</v>
      </c>
      <c r="L231" s="100">
        <f t="shared" si="355"/>
        <v>64300</v>
      </c>
      <c r="M231" s="100">
        <f t="shared" ref="M231:N231" si="356">M232+M233+M234+M235+M236+M237+M238+M239+M240</f>
        <v>-529071</v>
      </c>
      <c r="N231" s="100">
        <f t="shared" si="356"/>
        <v>-33661</v>
      </c>
      <c r="O231" s="47">
        <f t="shared" si="342"/>
        <v>65.750710353101567</v>
      </c>
      <c r="P231" s="47">
        <f t="shared" si="343"/>
        <v>49.168383336225638</v>
      </c>
      <c r="Q231" s="47">
        <f t="shared" si="344"/>
        <v>95.754803729750975</v>
      </c>
      <c r="R231" s="47">
        <f t="shared" si="345"/>
        <v>65.638366288625065</v>
      </c>
    </row>
    <row r="232" spans="1:18" s="19" customFormat="1" x14ac:dyDescent="0.25">
      <c r="A232" s="18">
        <v>176</v>
      </c>
      <c r="B232" s="101">
        <v>412100</v>
      </c>
      <c r="C232" s="102" t="s">
        <v>260</v>
      </c>
      <c r="D232" s="103">
        <v>176</v>
      </c>
      <c r="E232" s="41">
        <v>88052</v>
      </c>
      <c r="F232" s="41">
        <v>0</v>
      </c>
      <c r="G232" s="41">
        <v>77572</v>
      </c>
      <c r="H232" s="41">
        <v>0</v>
      </c>
      <c r="I232" s="169">
        <v>38324.879999999997</v>
      </c>
      <c r="J232" s="169">
        <v>0</v>
      </c>
      <c r="K232" s="41">
        <v>90400</v>
      </c>
      <c r="L232" s="41">
        <v>0</v>
      </c>
      <c r="M232" s="80">
        <f t="shared" ref="M232:M240" si="357">K232-E232</f>
        <v>2348</v>
      </c>
      <c r="N232" s="80">
        <f t="shared" ref="N232:N240" si="358">L232-F232</f>
        <v>0</v>
      </c>
      <c r="O232" s="52">
        <f t="shared" si="342"/>
        <v>43.525280516058693</v>
      </c>
      <c r="P232" s="52"/>
      <c r="Q232" s="52">
        <f t="shared" si="344"/>
        <v>102.66660609639757</v>
      </c>
      <c r="R232" s="52"/>
    </row>
    <row r="233" spans="1:18" s="19" customFormat="1" ht="30" x14ac:dyDescent="0.25">
      <c r="A233" s="18">
        <v>177</v>
      </c>
      <c r="B233" s="101">
        <v>412200</v>
      </c>
      <c r="C233" s="102" t="s">
        <v>261</v>
      </c>
      <c r="D233" s="103">
        <v>177</v>
      </c>
      <c r="E233" s="41">
        <v>1881050</v>
      </c>
      <c r="F233" s="41">
        <v>4665</v>
      </c>
      <c r="G233" s="41">
        <v>1780940</v>
      </c>
      <c r="H233" s="41">
        <v>200</v>
      </c>
      <c r="I233" s="169">
        <v>1271284.8500000001</v>
      </c>
      <c r="J233" s="169">
        <v>2136.6999999999998</v>
      </c>
      <c r="K233" s="41">
        <v>1860750</v>
      </c>
      <c r="L233" s="41">
        <v>2000</v>
      </c>
      <c r="M233" s="80">
        <f t="shared" si="357"/>
        <v>-20300</v>
      </c>
      <c r="N233" s="80">
        <f t="shared" si="358"/>
        <v>-2665</v>
      </c>
      <c r="O233" s="52">
        <f t="shared" si="342"/>
        <v>67.583788309720632</v>
      </c>
      <c r="P233" s="52">
        <f t="shared" si="343"/>
        <v>45.80278670953912</v>
      </c>
      <c r="Q233" s="52">
        <f t="shared" si="344"/>
        <v>98.920815501980272</v>
      </c>
      <c r="R233" s="52">
        <f t="shared" si="345"/>
        <v>42.872454448017152</v>
      </c>
    </row>
    <row r="234" spans="1:18" s="19" customFormat="1" x14ac:dyDescent="0.25">
      <c r="A234" s="18">
        <v>178</v>
      </c>
      <c r="B234" s="101">
        <v>412300</v>
      </c>
      <c r="C234" s="102" t="s">
        <v>262</v>
      </c>
      <c r="D234" s="103">
        <v>178</v>
      </c>
      <c r="E234" s="41">
        <v>354051</v>
      </c>
      <c r="F234" s="41">
        <v>239</v>
      </c>
      <c r="G234" s="41">
        <v>334151</v>
      </c>
      <c r="H234" s="41">
        <v>1500</v>
      </c>
      <c r="I234" s="169">
        <v>226926.01</v>
      </c>
      <c r="J234" s="169">
        <v>318.29000000000002</v>
      </c>
      <c r="K234" s="41">
        <v>344345</v>
      </c>
      <c r="L234" s="41">
        <v>0</v>
      </c>
      <c r="M234" s="80">
        <f t="shared" si="357"/>
        <v>-9706</v>
      </c>
      <c r="N234" s="80">
        <f t="shared" si="358"/>
        <v>-239</v>
      </c>
      <c r="O234" s="52">
        <f t="shared" si="342"/>
        <v>64.09415875114037</v>
      </c>
      <c r="P234" s="52">
        <f t="shared" si="343"/>
        <v>133.17573221757323</v>
      </c>
      <c r="Q234" s="52">
        <f t="shared" si="344"/>
        <v>97.258587039720268</v>
      </c>
      <c r="R234" s="52">
        <f t="shared" si="345"/>
        <v>0</v>
      </c>
    </row>
    <row r="235" spans="1:18" s="19" customFormat="1" ht="30" x14ac:dyDescent="0.25">
      <c r="A235" s="18">
        <v>179</v>
      </c>
      <c r="B235" s="101">
        <v>412400</v>
      </c>
      <c r="C235" s="102" t="s">
        <v>263</v>
      </c>
      <c r="D235" s="103">
        <v>179</v>
      </c>
      <c r="E235" s="41">
        <v>232200</v>
      </c>
      <c r="F235" s="41">
        <v>43400</v>
      </c>
      <c r="G235" s="41">
        <v>618001</v>
      </c>
      <c r="H235" s="41">
        <v>43700</v>
      </c>
      <c r="I235" s="169">
        <v>122729.69</v>
      </c>
      <c r="J235" s="169">
        <v>35630.93</v>
      </c>
      <c r="K235" s="41">
        <v>270000</v>
      </c>
      <c r="L235" s="41">
        <v>47500</v>
      </c>
      <c r="M235" s="80">
        <f t="shared" si="357"/>
        <v>37800</v>
      </c>
      <c r="N235" s="80">
        <f t="shared" si="358"/>
        <v>4100</v>
      </c>
      <c r="O235" s="52">
        <f t="shared" si="342"/>
        <v>52.855163652024117</v>
      </c>
      <c r="P235" s="52">
        <f t="shared" si="343"/>
        <v>82.098917050691242</v>
      </c>
      <c r="Q235" s="52">
        <f t="shared" si="344"/>
        <v>116.27906976744187</v>
      </c>
      <c r="R235" s="52">
        <f t="shared" si="345"/>
        <v>109.44700460829493</v>
      </c>
    </row>
    <row r="236" spans="1:18" s="19" customFormat="1" x14ac:dyDescent="0.25">
      <c r="A236" s="18">
        <v>180</v>
      </c>
      <c r="B236" s="101">
        <v>412500</v>
      </c>
      <c r="C236" s="102" t="s">
        <v>264</v>
      </c>
      <c r="D236" s="103">
        <v>180</v>
      </c>
      <c r="E236" s="41">
        <v>2860345</v>
      </c>
      <c r="F236" s="41">
        <v>914</v>
      </c>
      <c r="G236" s="41">
        <v>2530441</v>
      </c>
      <c r="H236" s="41">
        <v>500</v>
      </c>
      <c r="I236" s="169">
        <v>1658735.3</v>
      </c>
      <c r="J236" s="169">
        <v>414</v>
      </c>
      <c r="K236" s="41">
        <v>2575250</v>
      </c>
      <c r="L236" s="41">
        <v>200</v>
      </c>
      <c r="M236" s="80">
        <f t="shared" si="357"/>
        <v>-285095</v>
      </c>
      <c r="N236" s="80">
        <f t="shared" si="358"/>
        <v>-714</v>
      </c>
      <c r="O236" s="52">
        <f t="shared" si="342"/>
        <v>57.990742375482682</v>
      </c>
      <c r="P236" s="52">
        <f t="shared" si="343"/>
        <v>45.295404814004378</v>
      </c>
      <c r="Q236" s="52">
        <f t="shared" si="344"/>
        <v>90.032845688194953</v>
      </c>
      <c r="R236" s="52">
        <f t="shared" si="345"/>
        <v>21.881838074398249</v>
      </c>
    </row>
    <row r="237" spans="1:18" s="19" customFormat="1" x14ac:dyDescent="0.25">
      <c r="A237" s="18">
        <v>181</v>
      </c>
      <c r="B237" s="101">
        <v>412600</v>
      </c>
      <c r="C237" s="102" t="s">
        <v>265</v>
      </c>
      <c r="D237" s="103">
        <v>181</v>
      </c>
      <c r="E237" s="41">
        <v>230788</v>
      </c>
      <c r="F237" s="41">
        <v>662</v>
      </c>
      <c r="G237" s="41">
        <v>168908</v>
      </c>
      <c r="H237" s="41">
        <v>662</v>
      </c>
      <c r="I237" s="169">
        <v>183081.44</v>
      </c>
      <c r="J237" s="169">
        <v>0</v>
      </c>
      <c r="K237" s="41">
        <v>311500</v>
      </c>
      <c r="L237" s="41">
        <v>500</v>
      </c>
      <c r="M237" s="80">
        <f t="shared" si="357"/>
        <v>80712</v>
      </c>
      <c r="N237" s="80">
        <f t="shared" si="358"/>
        <v>-162</v>
      </c>
      <c r="O237" s="52">
        <f t="shared" si="342"/>
        <v>79.328838587794863</v>
      </c>
      <c r="P237" s="52">
        <f t="shared" si="343"/>
        <v>0</v>
      </c>
      <c r="Q237" s="52">
        <f t="shared" si="344"/>
        <v>134.97235558174603</v>
      </c>
      <c r="R237" s="52">
        <f t="shared" si="345"/>
        <v>75.528700906344412</v>
      </c>
    </row>
    <row r="238" spans="1:18" s="19" customFormat="1" x14ac:dyDescent="0.25">
      <c r="A238" s="18">
        <v>182</v>
      </c>
      <c r="B238" s="101">
        <v>412700</v>
      </c>
      <c r="C238" s="102" t="s">
        <v>266</v>
      </c>
      <c r="D238" s="103">
        <v>182</v>
      </c>
      <c r="E238" s="41">
        <v>2169202</v>
      </c>
      <c r="F238" s="41">
        <v>4781</v>
      </c>
      <c r="G238" s="41">
        <v>1527360</v>
      </c>
      <c r="H238" s="41">
        <v>1100</v>
      </c>
      <c r="I238" s="169">
        <v>1387644.2</v>
      </c>
      <c r="J238" s="169">
        <v>4622.5</v>
      </c>
      <c r="K238" s="41">
        <v>1910950</v>
      </c>
      <c r="L238" s="41">
        <v>1100</v>
      </c>
      <c r="M238" s="80">
        <f t="shared" si="357"/>
        <v>-258252</v>
      </c>
      <c r="N238" s="80">
        <f t="shared" si="358"/>
        <v>-3681</v>
      </c>
      <c r="O238" s="52">
        <f t="shared" si="342"/>
        <v>63.970261875104292</v>
      </c>
      <c r="P238" s="52">
        <f t="shared" si="343"/>
        <v>96.684793976155618</v>
      </c>
      <c r="Q238" s="52">
        <f t="shared" si="344"/>
        <v>88.094608063241679</v>
      </c>
      <c r="R238" s="52">
        <f t="shared" si="345"/>
        <v>23.007738966743361</v>
      </c>
    </row>
    <row r="239" spans="1:18" s="19" customFormat="1" ht="30" x14ac:dyDescent="0.25">
      <c r="A239" s="18">
        <v>183</v>
      </c>
      <c r="B239" s="101">
        <v>412800</v>
      </c>
      <c r="C239" s="102" t="s">
        <v>267</v>
      </c>
      <c r="D239" s="103">
        <v>183</v>
      </c>
      <c r="E239" s="41">
        <v>2150000</v>
      </c>
      <c r="F239" s="41">
        <v>0</v>
      </c>
      <c r="G239" s="41">
        <v>1730000</v>
      </c>
      <c r="H239" s="41">
        <v>0</v>
      </c>
      <c r="I239" s="169">
        <v>1485169.47</v>
      </c>
      <c r="J239" s="169">
        <v>0</v>
      </c>
      <c r="K239" s="41">
        <v>2193000</v>
      </c>
      <c r="L239" s="41">
        <v>0</v>
      </c>
      <c r="M239" s="80">
        <f t="shared" si="357"/>
        <v>43000</v>
      </c>
      <c r="N239" s="80">
        <f t="shared" si="358"/>
        <v>0</v>
      </c>
      <c r="O239" s="52">
        <f t="shared" si="342"/>
        <v>69.077649767441869</v>
      </c>
      <c r="P239" s="52"/>
      <c r="Q239" s="52">
        <f t="shared" si="344"/>
        <v>102</v>
      </c>
      <c r="R239" s="52"/>
    </row>
    <row r="240" spans="1:18" s="19" customFormat="1" x14ac:dyDescent="0.25">
      <c r="A240" s="18">
        <v>184</v>
      </c>
      <c r="B240" s="101">
        <v>412900</v>
      </c>
      <c r="C240" s="102" t="s">
        <v>268</v>
      </c>
      <c r="D240" s="103">
        <v>184</v>
      </c>
      <c r="E240" s="41">
        <v>2497128</v>
      </c>
      <c r="F240" s="41">
        <v>43300</v>
      </c>
      <c r="G240" s="41">
        <v>2421055</v>
      </c>
      <c r="H240" s="41">
        <v>42800</v>
      </c>
      <c r="I240" s="169">
        <v>1820494.21</v>
      </c>
      <c r="J240" s="169">
        <v>5043.42</v>
      </c>
      <c r="K240" s="41">
        <v>2377550</v>
      </c>
      <c r="L240" s="41">
        <v>13000</v>
      </c>
      <c r="M240" s="80">
        <f t="shared" si="357"/>
        <v>-119578</v>
      </c>
      <c r="N240" s="80">
        <f t="shared" si="358"/>
        <v>-30300</v>
      </c>
      <c r="O240" s="52">
        <f t="shared" si="342"/>
        <v>72.903519963734325</v>
      </c>
      <c r="P240" s="52">
        <f t="shared" si="343"/>
        <v>11.647621247113165</v>
      </c>
      <c r="Q240" s="52">
        <f t="shared" si="344"/>
        <v>95.211378832002197</v>
      </c>
      <c r="R240" s="52">
        <f t="shared" si="345"/>
        <v>30.023094688221708</v>
      </c>
    </row>
    <row r="241" spans="1:18" s="22" customFormat="1" ht="30" x14ac:dyDescent="0.25">
      <c r="A241" s="18">
        <v>185</v>
      </c>
      <c r="B241" s="97">
        <v>413000</v>
      </c>
      <c r="C241" s="104" t="s">
        <v>149</v>
      </c>
      <c r="D241" s="99" t="s">
        <v>66</v>
      </c>
      <c r="E241" s="100">
        <f t="shared" ref="E241:F241" si="359">E242+E243+E244+E245+E246+E247+E248</f>
        <v>797658</v>
      </c>
      <c r="F241" s="100">
        <f t="shared" si="359"/>
        <v>0</v>
      </c>
      <c r="G241" s="100">
        <f t="shared" ref="G241:L241" si="360">G242+G243+G244+G245+G246+G247+G248</f>
        <v>967670</v>
      </c>
      <c r="H241" s="100">
        <f t="shared" si="360"/>
        <v>0</v>
      </c>
      <c r="I241" s="168">
        <f t="shared" si="360"/>
        <v>592380.21</v>
      </c>
      <c r="J241" s="168">
        <f t="shared" si="360"/>
        <v>0</v>
      </c>
      <c r="K241" s="100">
        <f t="shared" si="360"/>
        <v>1009415</v>
      </c>
      <c r="L241" s="100">
        <f t="shared" si="360"/>
        <v>0</v>
      </c>
      <c r="M241" s="100">
        <f t="shared" ref="M241:N241" si="361">M242+M243+M244+M245+M246+M247+M248</f>
        <v>211757</v>
      </c>
      <c r="N241" s="100">
        <f t="shared" si="361"/>
        <v>0</v>
      </c>
      <c r="O241" s="47">
        <f t="shared" si="342"/>
        <v>74.264936852636083</v>
      </c>
      <c r="P241" s="47"/>
      <c r="Q241" s="47">
        <f t="shared" si="344"/>
        <v>126.54734234471414</v>
      </c>
      <c r="R241" s="47"/>
    </row>
    <row r="242" spans="1:18" s="17" customFormat="1" ht="30" x14ac:dyDescent="0.25">
      <c r="A242" s="18">
        <v>186</v>
      </c>
      <c r="B242" s="105">
        <v>413100</v>
      </c>
      <c r="C242" s="102" t="s">
        <v>269</v>
      </c>
      <c r="D242" s="103">
        <v>186</v>
      </c>
      <c r="E242" s="41">
        <v>0</v>
      </c>
      <c r="F242" s="41">
        <v>0</v>
      </c>
      <c r="G242" s="41">
        <v>0</v>
      </c>
      <c r="H242" s="41">
        <v>0</v>
      </c>
      <c r="I242" s="169">
        <v>0</v>
      </c>
      <c r="J242" s="169">
        <v>0</v>
      </c>
      <c r="K242" s="41">
        <v>243865</v>
      </c>
      <c r="L242" s="41">
        <v>0</v>
      </c>
      <c r="M242" s="80">
        <f t="shared" ref="M242:M248" si="362">K242-E242</f>
        <v>243865</v>
      </c>
      <c r="N242" s="80">
        <f t="shared" ref="N242:N248" si="363">L242-F242</f>
        <v>0</v>
      </c>
      <c r="O242" s="52"/>
      <c r="P242" s="52"/>
      <c r="Q242" s="52"/>
      <c r="R242" s="52"/>
    </row>
    <row r="243" spans="1:18" s="17" customFormat="1" ht="30" x14ac:dyDescent="0.25">
      <c r="A243" s="18">
        <v>187</v>
      </c>
      <c r="B243" s="105">
        <v>413200</v>
      </c>
      <c r="C243" s="102" t="s">
        <v>270</v>
      </c>
      <c r="D243" s="103">
        <v>187</v>
      </c>
      <c r="E243" s="41">
        <v>0</v>
      </c>
      <c r="F243" s="41">
        <v>0</v>
      </c>
      <c r="G243" s="41">
        <v>0</v>
      </c>
      <c r="H243" s="41">
        <v>0</v>
      </c>
      <c r="I243" s="169">
        <v>0</v>
      </c>
      <c r="J243" s="169">
        <v>0</v>
      </c>
      <c r="K243" s="41">
        <v>0</v>
      </c>
      <c r="L243" s="41">
        <v>0</v>
      </c>
      <c r="M243" s="80">
        <f t="shared" si="362"/>
        <v>0</v>
      </c>
      <c r="N243" s="80">
        <f t="shared" si="363"/>
        <v>0</v>
      </c>
      <c r="O243" s="52"/>
      <c r="P243" s="52"/>
      <c r="Q243" s="52"/>
      <c r="R243" s="52"/>
    </row>
    <row r="244" spans="1:18" s="22" customFormat="1" ht="30" x14ac:dyDescent="0.25">
      <c r="A244" s="18">
        <v>188</v>
      </c>
      <c r="B244" s="105">
        <v>413300</v>
      </c>
      <c r="C244" s="102" t="s">
        <v>271</v>
      </c>
      <c r="D244" s="103">
        <v>188</v>
      </c>
      <c r="E244" s="41">
        <v>761000</v>
      </c>
      <c r="F244" s="41">
        <v>0</v>
      </c>
      <c r="G244" s="41">
        <v>946660</v>
      </c>
      <c r="H244" s="41">
        <v>0</v>
      </c>
      <c r="I244" s="169">
        <v>570617.39</v>
      </c>
      <c r="J244" s="169">
        <v>0</v>
      </c>
      <c r="K244" s="41">
        <v>735000</v>
      </c>
      <c r="L244" s="41">
        <v>0</v>
      </c>
      <c r="M244" s="80">
        <f t="shared" si="362"/>
        <v>-26000</v>
      </c>
      <c r="N244" s="80">
        <f t="shared" si="363"/>
        <v>0</v>
      </c>
      <c r="O244" s="52">
        <f t="shared" si="342"/>
        <v>74.982574244415247</v>
      </c>
      <c r="P244" s="52"/>
      <c r="Q244" s="52">
        <f t="shared" si="344"/>
        <v>96.583442838370573</v>
      </c>
      <c r="R244" s="52"/>
    </row>
    <row r="245" spans="1:18" s="17" customFormat="1" ht="30" x14ac:dyDescent="0.25">
      <c r="A245" s="18">
        <v>189</v>
      </c>
      <c r="B245" s="105">
        <v>413400</v>
      </c>
      <c r="C245" s="102" t="s">
        <v>272</v>
      </c>
      <c r="D245" s="103">
        <v>189</v>
      </c>
      <c r="E245" s="41">
        <v>0</v>
      </c>
      <c r="F245" s="41">
        <v>0</v>
      </c>
      <c r="G245" s="41">
        <v>0</v>
      </c>
      <c r="H245" s="41">
        <v>0</v>
      </c>
      <c r="I245" s="169">
        <v>0</v>
      </c>
      <c r="J245" s="169">
        <v>0</v>
      </c>
      <c r="K245" s="41">
        <v>0</v>
      </c>
      <c r="L245" s="41">
        <v>0</v>
      </c>
      <c r="M245" s="80">
        <f t="shared" si="362"/>
        <v>0</v>
      </c>
      <c r="N245" s="80">
        <f t="shared" si="363"/>
        <v>0</v>
      </c>
      <c r="O245" s="52"/>
      <c r="P245" s="52"/>
      <c r="Q245" s="52"/>
      <c r="R245" s="52"/>
    </row>
    <row r="246" spans="1:18" s="17" customFormat="1" x14ac:dyDescent="0.25">
      <c r="A246" s="18">
        <v>190</v>
      </c>
      <c r="B246" s="105">
        <v>413700</v>
      </c>
      <c r="C246" s="102" t="s">
        <v>273</v>
      </c>
      <c r="D246" s="103">
        <v>190</v>
      </c>
      <c r="E246" s="41">
        <v>0</v>
      </c>
      <c r="F246" s="41">
        <v>0</v>
      </c>
      <c r="G246" s="41">
        <v>0</v>
      </c>
      <c r="H246" s="41">
        <v>0</v>
      </c>
      <c r="I246" s="169">
        <v>0</v>
      </c>
      <c r="J246" s="169">
        <v>0</v>
      </c>
      <c r="K246" s="41">
        <v>0</v>
      </c>
      <c r="L246" s="41">
        <v>0</v>
      </c>
      <c r="M246" s="80">
        <f t="shared" si="362"/>
        <v>0</v>
      </c>
      <c r="N246" s="80">
        <f t="shared" si="363"/>
        <v>0</v>
      </c>
      <c r="O246" s="52"/>
      <c r="P246" s="52"/>
      <c r="Q246" s="52"/>
      <c r="R246" s="52"/>
    </row>
    <row r="247" spans="1:18" s="17" customFormat="1" ht="45" x14ac:dyDescent="0.25">
      <c r="A247" s="18">
        <v>191</v>
      </c>
      <c r="B247" s="105">
        <v>413800</v>
      </c>
      <c r="C247" s="102" t="s">
        <v>274</v>
      </c>
      <c r="D247" s="103">
        <v>191</v>
      </c>
      <c r="E247" s="41">
        <v>23000</v>
      </c>
      <c r="F247" s="41">
        <v>0</v>
      </c>
      <c r="G247" s="41">
        <v>20000</v>
      </c>
      <c r="H247" s="41">
        <v>0</v>
      </c>
      <c r="I247" s="169">
        <v>21754.34</v>
      </c>
      <c r="J247" s="169">
        <v>0</v>
      </c>
      <c r="K247" s="41">
        <v>29000</v>
      </c>
      <c r="L247" s="41">
        <v>0</v>
      </c>
      <c r="M247" s="80">
        <f t="shared" si="362"/>
        <v>6000</v>
      </c>
      <c r="N247" s="80">
        <f t="shared" si="363"/>
        <v>0</v>
      </c>
      <c r="O247" s="52">
        <f t="shared" si="342"/>
        <v>94.584086956521745</v>
      </c>
      <c r="P247" s="52"/>
      <c r="Q247" s="52">
        <f t="shared" si="344"/>
        <v>126.08695652173914</v>
      </c>
      <c r="R247" s="52"/>
    </row>
    <row r="248" spans="1:18" s="17" customFormat="1" x14ac:dyDescent="0.25">
      <c r="A248" s="18">
        <v>192</v>
      </c>
      <c r="B248" s="105">
        <v>413900</v>
      </c>
      <c r="C248" s="102" t="s">
        <v>275</v>
      </c>
      <c r="D248" s="103">
        <v>192</v>
      </c>
      <c r="E248" s="41">
        <v>13658</v>
      </c>
      <c r="F248" s="41"/>
      <c r="G248" s="41">
        <v>1010</v>
      </c>
      <c r="H248" s="41">
        <v>0</v>
      </c>
      <c r="I248" s="169">
        <v>8.48</v>
      </c>
      <c r="J248" s="169">
        <v>0</v>
      </c>
      <c r="K248" s="41">
        <v>1550</v>
      </c>
      <c r="L248" s="41"/>
      <c r="M248" s="80">
        <f t="shared" si="362"/>
        <v>-12108</v>
      </c>
      <c r="N248" s="80">
        <f t="shared" si="363"/>
        <v>0</v>
      </c>
      <c r="O248" s="52">
        <f t="shared" si="342"/>
        <v>6.2088153463171772E-2</v>
      </c>
      <c r="P248" s="52"/>
      <c r="Q248" s="52">
        <f t="shared" si="344"/>
        <v>11.348660125933518</v>
      </c>
      <c r="R248" s="52"/>
    </row>
    <row r="249" spans="1:18" s="17" customFormat="1" x14ac:dyDescent="0.25">
      <c r="A249" s="18">
        <v>193</v>
      </c>
      <c r="B249" s="97">
        <v>414000</v>
      </c>
      <c r="C249" s="104" t="s">
        <v>150</v>
      </c>
      <c r="D249" s="99" t="s">
        <v>67</v>
      </c>
      <c r="E249" s="100">
        <f t="shared" ref="E249:N249" si="364">E250</f>
        <v>5023500</v>
      </c>
      <c r="F249" s="100">
        <f t="shared" si="364"/>
        <v>0</v>
      </c>
      <c r="G249" s="100">
        <f t="shared" si="364"/>
        <v>3568500</v>
      </c>
      <c r="H249" s="100">
        <f t="shared" si="364"/>
        <v>0</v>
      </c>
      <c r="I249" s="168">
        <f t="shared" si="364"/>
        <v>2518927.4300000002</v>
      </c>
      <c r="J249" s="168">
        <f t="shared" si="364"/>
        <v>0</v>
      </c>
      <c r="K249" s="100">
        <f t="shared" si="364"/>
        <v>5555500</v>
      </c>
      <c r="L249" s="100">
        <f t="shared" si="364"/>
        <v>0</v>
      </c>
      <c r="M249" s="100">
        <f t="shared" si="364"/>
        <v>532000</v>
      </c>
      <c r="N249" s="100">
        <f t="shared" si="364"/>
        <v>0</v>
      </c>
      <c r="O249" s="47">
        <f t="shared" si="342"/>
        <v>50.142877077734646</v>
      </c>
      <c r="P249" s="47"/>
      <c r="Q249" s="47">
        <f t="shared" si="344"/>
        <v>110.59022593809098</v>
      </c>
      <c r="R249" s="47"/>
    </row>
    <row r="250" spans="1:18" s="17" customFormat="1" x14ac:dyDescent="0.25">
      <c r="A250" s="18">
        <v>194</v>
      </c>
      <c r="B250" s="101">
        <v>414100</v>
      </c>
      <c r="C250" s="102" t="s">
        <v>150</v>
      </c>
      <c r="D250" s="103">
        <v>194</v>
      </c>
      <c r="E250" s="41">
        <v>5023500</v>
      </c>
      <c r="F250" s="41">
        <v>0</v>
      </c>
      <c r="G250" s="41">
        <v>3568500</v>
      </c>
      <c r="H250" s="41">
        <v>0</v>
      </c>
      <c r="I250" s="169">
        <v>2518927.4300000002</v>
      </c>
      <c r="J250" s="169">
        <v>0</v>
      </c>
      <c r="K250" s="41">
        <v>5555500</v>
      </c>
      <c r="L250" s="41">
        <v>0</v>
      </c>
      <c r="M250" s="80">
        <f>K250-E250</f>
        <v>532000</v>
      </c>
      <c r="N250" s="80">
        <f>L250-F250</f>
        <v>0</v>
      </c>
      <c r="O250" s="52">
        <f t="shared" si="342"/>
        <v>50.142877077734646</v>
      </c>
      <c r="P250" s="52"/>
      <c r="Q250" s="52">
        <f t="shared" si="344"/>
        <v>110.59022593809098</v>
      </c>
      <c r="R250" s="52"/>
    </row>
    <row r="251" spans="1:18" s="17" customFormat="1" x14ac:dyDescent="0.25">
      <c r="A251" s="18">
        <v>195</v>
      </c>
      <c r="B251" s="97">
        <v>415000</v>
      </c>
      <c r="C251" s="104" t="s">
        <v>141</v>
      </c>
      <c r="D251" s="99" t="s">
        <v>68</v>
      </c>
      <c r="E251" s="100">
        <f t="shared" ref="E251:F251" si="365">E252+E253</f>
        <v>5571000</v>
      </c>
      <c r="F251" s="100">
        <f t="shared" si="365"/>
        <v>0</v>
      </c>
      <c r="G251" s="100">
        <f t="shared" ref="G251:L251" si="366">G252+G253</f>
        <v>4278000</v>
      </c>
      <c r="H251" s="100">
        <f t="shared" si="366"/>
        <v>0</v>
      </c>
      <c r="I251" s="168">
        <f t="shared" si="366"/>
        <v>3915537.71</v>
      </c>
      <c r="J251" s="168">
        <f t="shared" si="366"/>
        <v>0</v>
      </c>
      <c r="K251" s="100">
        <f t="shared" si="366"/>
        <v>4520600</v>
      </c>
      <c r="L251" s="100">
        <f t="shared" si="366"/>
        <v>0</v>
      </c>
      <c r="M251" s="100">
        <f t="shared" ref="M251:N251" si="367">M252+M253</f>
        <v>-1050400</v>
      </c>
      <c r="N251" s="100">
        <f t="shared" si="367"/>
        <v>0</v>
      </c>
      <c r="O251" s="47">
        <f t="shared" si="342"/>
        <v>70.284288458086522</v>
      </c>
      <c r="P251" s="47"/>
      <c r="Q251" s="47">
        <f t="shared" si="344"/>
        <v>81.145216298689633</v>
      </c>
      <c r="R251" s="47"/>
    </row>
    <row r="252" spans="1:18" s="17" customFormat="1" x14ac:dyDescent="0.25">
      <c r="A252" s="18">
        <v>196</v>
      </c>
      <c r="B252" s="101">
        <v>415100</v>
      </c>
      <c r="C252" s="102" t="s">
        <v>276</v>
      </c>
      <c r="D252" s="103">
        <v>196</v>
      </c>
      <c r="E252" s="41">
        <v>0</v>
      </c>
      <c r="F252" s="41">
        <v>0</v>
      </c>
      <c r="G252" s="41">
        <v>0</v>
      </c>
      <c r="H252" s="41">
        <v>0</v>
      </c>
      <c r="I252" s="169">
        <v>0</v>
      </c>
      <c r="J252" s="169">
        <v>0</v>
      </c>
      <c r="K252" s="41">
        <v>0</v>
      </c>
      <c r="L252" s="41">
        <v>0</v>
      </c>
      <c r="M252" s="80">
        <f t="shared" ref="M252:M253" si="368">K252-E252</f>
        <v>0</v>
      </c>
      <c r="N252" s="80">
        <f t="shared" ref="N252:N253" si="369">L252-F252</f>
        <v>0</v>
      </c>
      <c r="O252" s="52"/>
      <c r="P252" s="52"/>
      <c r="Q252" s="52"/>
      <c r="R252" s="52"/>
    </row>
    <row r="253" spans="1:18" s="17" customFormat="1" x14ac:dyDescent="0.25">
      <c r="A253" s="18">
        <v>197</v>
      </c>
      <c r="B253" s="101">
        <v>415200</v>
      </c>
      <c r="C253" s="102" t="s">
        <v>277</v>
      </c>
      <c r="D253" s="103">
        <v>197</v>
      </c>
      <c r="E253" s="41">
        <v>5571000</v>
      </c>
      <c r="F253" s="41">
        <v>0</v>
      </c>
      <c r="G253" s="41">
        <v>4278000</v>
      </c>
      <c r="H253" s="41">
        <v>0</v>
      </c>
      <c r="I253" s="169">
        <v>3915537.71</v>
      </c>
      <c r="J253" s="169">
        <v>0</v>
      </c>
      <c r="K253" s="41">
        <v>4520600</v>
      </c>
      <c r="L253" s="41">
        <v>0</v>
      </c>
      <c r="M253" s="80">
        <f t="shared" si="368"/>
        <v>-1050400</v>
      </c>
      <c r="N253" s="80">
        <f t="shared" si="369"/>
        <v>0</v>
      </c>
      <c r="O253" s="52">
        <f t="shared" si="342"/>
        <v>70.284288458086522</v>
      </c>
      <c r="P253" s="52"/>
      <c r="Q253" s="52">
        <f t="shared" si="344"/>
        <v>81.145216298689633</v>
      </c>
      <c r="R253" s="52"/>
    </row>
    <row r="254" spans="1:18" s="17" customFormat="1" ht="30" x14ac:dyDescent="0.25">
      <c r="A254" s="18">
        <v>198</v>
      </c>
      <c r="B254" s="97">
        <v>416000</v>
      </c>
      <c r="C254" s="104" t="s">
        <v>278</v>
      </c>
      <c r="D254" s="99" t="s">
        <v>69</v>
      </c>
      <c r="E254" s="106">
        <f t="shared" ref="E254:F254" si="370">E255+E256</f>
        <v>8312436</v>
      </c>
      <c r="F254" s="106">
        <f t="shared" si="370"/>
        <v>4138</v>
      </c>
      <c r="G254" s="106">
        <f t="shared" ref="G254:L254" si="371">G255+G256</f>
        <v>7608220</v>
      </c>
      <c r="H254" s="106">
        <f t="shared" si="371"/>
        <v>2138</v>
      </c>
      <c r="I254" s="170">
        <f t="shared" si="371"/>
        <v>5765222.71</v>
      </c>
      <c r="J254" s="170">
        <f t="shared" si="371"/>
        <v>2967</v>
      </c>
      <c r="K254" s="106">
        <f t="shared" si="371"/>
        <v>8618363</v>
      </c>
      <c r="L254" s="106">
        <f t="shared" si="371"/>
        <v>1658</v>
      </c>
      <c r="M254" s="106">
        <f t="shared" ref="M254:N254" si="372">M255+M256</f>
        <v>305927</v>
      </c>
      <c r="N254" s="106">
        <f t="shared" si="372"/>
        <v>-2480</v>
      </c>
      <c r="O254" s="47">
        <f t="shared" si="342"/>
        <v>69.356596670338277</v>
      </c>
      <c r="P254" s="47">
        <f t="shared" si="343"/>
        <v>71.701304978250363</v>
      </c>
      <c r="Q254" s="47">
        <f t="shared" si="344"/>
        <v>103.68035314798215</v>
      </c>
      <c r="R254" s="47">
        <f t="shared" si="345"/>
        <v>40.06766553890769</v>
      </c>
    </row>
    <row r="255" spans="1:18" s="17" customFormat="1" ht="30" x14ac:dyDescent="0.25">
      <c r="A255" s="18">
        <v>199</v>
      </c>
      <c r="B255" s="101">
        <v>416100</v>
      </c>
      <c r="C255" s="102" t="s">
        <v>279</v>
      </c>
      <c r="D255" s="103">
        <v>199</v>
      </c>
      <c r="E255" s="41">
        <v>7187960</v>
      </c>
      <c r="F255" s="41">
        <v>4138</v>
      </c>
      <c r="G255" s="41">
        <v>6483744</v>
      </c>
      <c r="H255" s="41">
        <v>2138</v>
      </c>
      <c r="I255" s="169">
        <v>5053069.26</v>
      </c>
      <c r="J255" s="169">
        <v>2967</v>
      </c>
      <c r="K255" s="41">
        <v>7423843</v>
      </c>
      <c r="L255" s="41">
        <v>1658</v>
      </c>
      <c r="M255" s="80">
        <f t="shared" ref="M255:M256" si="373">K255-E255</f>
        <v>235883</v>
      </c>
      <c r="N255" s="80">
        <f t="shared" ref="N255:N256" si="374">L255-F255</f>
        <v>-2480</v>
      </c>
      <c r="O255" s="52">
        <f t="shared" si="342"/>
        <v>70.299073172360451</v>
      </c>
      <c r="P255" s="52">
        <f t="shared" si="343"/>
        <v>71.701304978250363</v>
      </c>
      <c r="Q255" s="52">
        <f t="shared" si="344"/>
        <v>103.28164040979637</v>
      </c>
      <c r="R255" s="52">
        <f t="shared" si="345"/>
        <v>40.06766553890769</v>
      </c>
    </row>
    <row r="256" spans="1:18" s="17" customFormat="1" ht="30" x14ac:dyDescent="0.25">
      <c r="A256" s="18">
        <v>200</v>
      </c>
      <c r="B256" s="101">
        <v>416300</v>
      </c>
      <c r="C256" s="102" t="s">
        <v>280</v>
      </c>
      <c r="D256" s="107">
        <v>200</v>
      </c>
      <c r="E256" s="108">
        <v>1124476</v>
      </c>
      <c r="F256" s="41">
        <v>0</v>
      </c>
      <c r="G256" s="108">
        <v>1124476</v>
      </c>
      <c r="H256" s="108">
        <v>0</v>
      </c>
      <c r="I256" s="171">
        <v>712153.45</v>
      </c>
      <c r="J256" s="171">
        <v>0</v>
      </c>
      <c r="K256" s="108">
        <v>1194520</v>
      </c>
      <c r="L256" s="41">
        <v>0</v>
      </c>
      <c r="M256" s="80">
        <f t="shared" si="373"/>
        <v>70044</v>
      </c>
      <c r="N256" s="80">
        <f t="shared" si="374"/>
        <v>0</v>
      </c>
      <c r="O256" s="52">
        <f t="shared" si="342"/>
        <v>63.332027539938593</v>
      </c>
      <c r="P256" s="52"/>
      <c r="Q256" s="52">
        <f t="shared" si="344"/>
        <v>106.22903467926395</v>
      </c>
      <c r="R256" s="52"/>
    </row>
    <row r="257" spans="1:18" s="17" customFormat="1" ht="30" x14ac:dyDescent="0.25">
      <c r="A257" s="18">
        <v>201</v>
      </c>
      <c r="B257" s="97">
        <v>417000</v>
      </c>
      <c r="C257" s="104" t="s">
        <v>152</v>
      </c>
      <c r="D257" s="99" t="s">
        <v>70</v>
      </c>
      <c r="E257" s="106">
        <f t="shared" ref="E257:F257" si="375">E258+E259+E260+E261</f>
        <v>0</v>
      </c>
      <c r="F257" s="106">
        <f t="shared" si="375"/>
        <v>0</v>
      </c>
      <c r="G257" s="106">
        <f t="shared" ref="G257:L257" si="376">G258+G259+G260+G261</f>
        <v>0</v>
      </c>
      <c r="H257" s="106">
        <f t="shared" si="376"/>
        <v>0</v>
      </c>
      <c r="I257" s="170">
        <f t="shared" si="376"/>
        <v>0</v>
      </c>
      <c r="J257" s="170">
        <f t="shared" si="376"/>
        <v>0</v>
      </c>
      <c r="K257" s="106">
        <f t="shared" si="376"/>
        <v>0</v>
      </c>
      <c r="L257" s="106">
        <f t="shared" si="376"/>
        <v>0</v>
      </c>
      <c r="M257" s="106">
        <f t="shared" ref="M257:N257" si="377">M258+M259+M260+M261</f>
        <v>0</v>
      </c>
      <c r="N257" s="106">
        <f t="shared" si="377"/>
        <v>0</v>
      </c>
      <c r="O257" s="47"/>
      <c r="P257" s="47"/>
      <c r="Q257" s="47"/>
      <c r="R257" s="47"/>
    </row>
    <row r="258" spans="1:18" s="17" customFormat="1" ht="30" x14ac:dyDescent="0.25">
      <c r="A258" s="18">
        <v>202</v>
      </c>
      <c r="B258" s="101">
        <v>417100</v>
      </c>
      <c r="C258" s="102" t="s">
        <v>281</v>
      </c>
      <c r="D258" s="109">
        <v>202</v>
      </c>
      <c r="E258" s="41">
        <v>0</v>
      </c>
      <c r="F258" s="41">
        <v>0</v>
      </c>
      <c r="G258" s="41">
        <v>0</v>
      </c>
      <c r="H258" s="41">
        <v>0</v>
      </c>
      <c r="I258" s="41">
        <v>0</v>
      </c>
      <c r="J258" s="169">
        <v>0</v>
      </c>
      <c r="K258" s="41">
        <v>0</v>
      </c>
      <c r="L258" s="41">
        <v>0</v>
      </c>
      <c r="M258" s="80">
        <f t="shared" ref="M258:M261" si="378">K258-E258</f>
        <v>0</v>
      </c>
      <c r="N258" s="80">
        <f t="shared" ref="N258:N261" si="379">L258-F258</f>
        <v>0</v>
      </c>
      <c r="O258" s="52"/>
      <c r="P258" s="52"/>
      <c r="Q258" s="52"/>
      <c r="R258" s="52"/>
    </row>
    <row r="259" spans="1:18" s="17" customFormat="1" ht="30" x14ac:dyDescent="0.25">
      <c r="A259" s="18">
        <v>203</v>
      </c>
      <c r="B259" s="101">
        <v>417200</v>
      </c>
      <c r="C259" s="102" t="s">
        <v>282</v>
      </c>
      <c r="D259" s="109">
        <v>203</v>
      </c>
      <c r="E259" s="41">
        <v>0</v>
      </c>
      <c r="F259" s="41">
        <v>0</v>
      </c>
      <c r="G259" s="41">
        <v>0</v>
      </c>
      <c r="H259" s="41">
        <v>0</v>
      </c>
      <c r="I259" s="41">
        <v>0</v>
      </c>
      <c r="J259" s="169">
        <v>0</v>
      </c>
      <c r="K259" s="41">
        <v>0</v>
      </c>
      <c r="L259" s="41">
        <v>0</v>
      </c>
      <c r="M259" s="80">
        <f t="shared" si="378"/>
        <v>0</v>
      </c>
      <c r="N259" s="80">
        <f t="shared" si="379"/>
        <v>0</v>
      </c>
      <c r="O259" s="52"/>
      <c r="P259" s="52"/>
      <c r="Q259" s="52"/>
      <c r="R259" s="52"/>
    </row>
    <row r="260" spans="1:18" s="17" customFormat="1" ht="30" x14ac:dyDescent="0.25">
      <c r="A260" s="18">
        <v>204</v>
      </c>
      <c r="B260" s="101">
        <v>417300</v>
      </c>
      <c r="C260" s="102" t="s">
        <v>283</v>
      </c>
      <c r="D260" s="109">
        <v>204</v>
      </c>
      <c r="E260" s="41">
        <v>0</v>
      </c>
      <c r="F260" s="41">
        <v>0</v>
      </c>
      <c r="G260" s="41">
        <v>0</v>
      </c>
      <c r="H260" s="41">
        <v>0</v>
      </c>
      <c r="I260" s="41">
        <v>0</v>
      </c>
      <c r="J260" s="169">
        <v>0</v>
      </c>
      <c r="K260" s="41">
        <v>0</v>
      </c>
      <c r="L260" s="41">
        <v>0</v>
      </c>
      <c r="M260" s="80">
        <f t="shared" si="378"/>
        <v>0</v>
      </c>
      <c r="N260" s="80">
        <f t="shared" si="379"/>
        <v>0</v>
      </c>
      <c r="O260" s="52"/>
      <c r="P260" s="52"/>
      <c r="Q260" s="52"/>
      <c r="R260" s="52"/>
    </row>
    <row r="261" spans="1:18" s="17" customFormat="1" x14ac:dyDescent="0.25">
      <c r="A261" s="18">
        <v>205</v>
      </c>
      <c r="B261" s="101">
        <v>417400</v>
      </c>
      <c r="C261" s="102" t="s">
        <v>284</v>
      </c>
      <c r="D261" s="109">
        <v>205</v>
      </c>
      <c r="E261" s="41">
        <v>0</v>
      </c>
      <c r="F261" s="41">
        <v>0</v>
      </c>
      <c r="G261" s="41">
        <v>0</v>
      </c>
      <c r="H261" s="41">
        <v>0</v>
      </c>
      <c r="I261" s="41">
        <v>0</v>
      </c>
      <c r="J261" s="169">
        <v>0</v>
      </c>
      <c r="K261" s="41">
        <v>0</v>
      </c>
      <c r="L261" s="41">
        <v>0</v>
      </c>
      <c r="M261" s="80">
        <f t="shared" si="378"/>
        <v>0</v>
      </c>
      <c r="N261" s="80">
        <f t="shared" si="379"/>
        <v>0</v>
      </c>
      <c r="O261" s="52"/>
      <c r="P261" s="52"/>
      <c r="Q261" s="52"/>
      <c r="R261" s="52"/>
    </row>
    <row r="262" spans="1:18" s="17" customFormat="1" ht="30" x14ac:dyDescent="0.25">
      <c r="A262" s="18">
        <v>206</v>
      </c>
      <c r="B262" s="97">
        <v>418000</v>
      </c>
      <c r="C262" s="104" t="s">
        <v>153</v>
      </c>
      <c r="D262" s="96" t="s">
        <v>71</v>
      </c>
      <c r="E262" s="106">
        <f t="shared" ref="E262:F262" si="380">E263+E264+E265+E266</f>
        <v>202500</v>
      </c>
      <c r="F262" s="106">
        <f t="shared" si="380"/>
        <v>0</v>
      </c>
      <c r="G262" s="106">
        <f t="shared" ref="G262:L262" si="381">G263+G264+G265+G266</f>
        <v>202500</v>
      </c>
      <c r="H262" s="106">
        <f t="shared" si="381"/>
        <v>0</v>
      </c>
      <c r="I262" s="170">
        <f t="shared" si="381"/>
        <v>80485.34</v>
      </c>
      <c r="J262" s="170">
        <f t="shared" si="381"/>
        <v>0</v>
      </c>
      <c r="K262" s="106">
        <f t="shared" si="381"/>
        <v>185000</v>
      </c>
      <c r="L262" s="106">
        <f t="shared" si="381"/>
        <v>0</v>
      </c>
      <c r="M262" s="106">
        <f t="shared" ref="M262:N262" si="382">M263+M264+M265+M266</f>
        <v>-17500</v>
      </c>
      <c r="N262" s="106">
        <f t="shared" si="382"/>
        <v>0</v>
      </c>
      <c r="O262" s="47">
        <f t="shared" si="342"/>
        <v>39.745846913580245</v>
      </c>
      <c r="P262" s="47"/>
      <c r="Q262" s="47">
        <f t="shared" si="344"/>
        <v>91.358024691358025</v>
      </c>
      <c r="R262" s="47"/>
    </row>
    <row r="263" spans="1:18" s="17" customFormat="1" ht="30" x14ac:dyDescent="0.25">
      <c r="A263" s="18">
        <v>207</v>
      </c>
      <c r="B263" s="101">
        <v>418100</v>
      </c>
      <c r="C263" s="102" t="s">
        <v>285</v>
      </c>
      <c r="D263" s="109">
        <v>207</v>
      </c>
      <c r="E263" s="41">
        <v>202500</v>
      </c>
      <c r="F263" s="41">
        <v>0</v>
      </c>
      <c r="G263" s="41">
        <v>202500</v>
      </c>
      <c r="H263" s="41">
        <v>0</v>
      </c>
      <c r="I263" s="169">
        <v>80485.34</v>
      </c>
      <c r="J263" s="169">
        <v>0</v>
      </c>
      <c r="K263" s="41">
        <v>185000</v>
      </c>
      <c r="L263" s="41">
        <v>0</v>
      </c>
      <c r="M263" s="80">
        <f t="shared" ref="M263:M266" si="383">K263-E263</f>
        <v>-17500</v>
      </c>
      <c r="N263" s="80">
        <f t="shared" ref="N263:N266" si="384">L263-F263</f>
        <v>0</v>
      </c>
      <c r="O263" s="52">
        <f t="shared" si="342"/>
        <v>39.745846913580245</v>
      </c>
      <c r="P263" s="52"/>
      <c r="Q263" s="52">
        <f t="shared" si="344"/>
        <v>91.358024691358025</v>
      </c>
      <c r="R263" s="52"/>
    </row>
    <row r="264" spans="1:18" s="17" customFormat="1" x14ac:dyDescent="0.25">
      <c r="A264" s="18">
        <v>208</v>
      </c>
      <c r="B264" s="101">
        <v>418200</v>
      </c>
      <c r="C264" s="102" t="s">
        <v>286</v>
      </c>
      <c r="D264" s="109">
        <v>208</v>
      </c>
      <c r="E264" s="41">
        <v>0</v>
      </c>
      <c r="F264" s="41">
        <v>0</v>
      </c>
      <c r="G264" s="41">
        <v>0</v>
      </c>
      <c r="H264" s="41">
        <v>0</v>
      </c>
      <c r="I264" s="169">
        <v>0</v>
      </c>
      <c r="J264" s="169">
        <v>0</v>
      </c>
      <c r="K264" s="41">
        <v>0</v>
      </c>
      <c r="L264" s="41">
        <v>0</v>
      </c>
      <c r="M264" s="80">
        <f t="shared" si="383"/>
        <v>0</v>
      </c>
      <c r="N264" s="80">
        <f t="shared" si="384"/>
        <v>0</v>
      </c>
      <c r="O264" s="52"/>
      <c r="P264" s="52"/>
      <c r="Q264" s="52"/>
      <c r="R264" s="52"/>
    </row>
    <row r="265" spans="1:18" s="17" customFormat="1" ht="30" x14ac:dyDescent="0.25">
      <c r="A265" s="18">
        <v>209</v>
      </c>
      <c r="B265" s="101">
        <v>418300</v>
      </c>
      <c r="C265" s="102" t="s">
        <v>287</v>
      </c>
      <c r="D265" s="109">
        <v>209</v>
      </c>
      <c r="E265" s="108">
        <v>0</v>
      </c>
      <c r="F265" s="41">
        <v>0</v>
      </c>
      <c r="G265" s="108">
        <v>0</v>
      </c>
      <c r="H265" s="108">
        <v>0</v>
      </c>
      <c r="I265" s="171">
        <v>0</v>
      </c>
      <c r="J265" s="171">
        <v>0</v>
      </c>
      <c r="K265" s="108">
        <v>0</v>
      </c>
      <c r="L265" s="41">
        <v>0</v>
      </c>
      <c r="M265" s="80">
        <f t="shared" si="383"/>
        <v>0</v>
      </c>
      <c r="N265" s="80">
        <f t="shared" si="384"/>
        <v>0</v>
      </c>
      <c r="O265" s="52"/>
      <c r="P265" s="52"/>
      <c r="Q265" s="52"/>
      <c r="R265" s="52"/>
    </row>
    <row r="266" spans="1:18" s="17" customFormat="1" ht="30" x14ac:dyDescent="0.25">
      <c r="A266" s="18">
        <v>210</v>
      </c>
      <c r="B266" s="101">
        <v>418400</v>
      </c>
      <c r="C266" s="102" t="s">
        <v>288</v>
      </c>
      <c r="D266" s="109">
        <v>210</v>
      </c>
      <c r="E266" s="41">
        <v>0</v>
      </c>
      <c r="F266" s="41">
        <v>0</v>
      </c>
      <c r="G266" s="41">
        <v>0</v>
      </c>
      <c r="H266" s="41">
        <v>0</v>
      </c>
      <c r="I266" s="169">
        <v>0</v>
      </c>
      <c r="J266" s="169">
        <v>0</v>
      </c>
      <c r="K266" s="41">
        <v>0</v>
      </c>
      <c r="L266" s="41">
        <v>0</v>
      </c>
      <c r="M266" s="80">
        <f t="shared" si="383"/>
        <v>0</v>
      </c>
      <c r="N266" s="80">
        <f t="shared" si="384"/>
        <v>0</v>
      </c>
      <c r="O266" s="52"/>
      <c r="P266" s="52"/>
      <c r="Q266" s="52"/>
      <c r="R266" s="52"/>
    </row>
    <row r="267" spans="1:18" s="17" customFormat="1" x14ac:dyDescent="0.25">
      <c r="A267" s="18">
        <v>211</v>
      </c>
      <c r="B267" s="97">
        <v>419000</v>
      </c>
      <c r="C267" s="104" t="s">
        <v>154</v>
      </c>
      <c r="D267" s="96" t="s">
        <v>72</v>
      </c>
      <c r="E267" s="100">
        <f t="shared" ref="E267:N267" si="385">E268</f>
        <v>838347</v>
      </c>
      <c r="F267" s="100">
        <f t="shared" si="385"/>
        <v>0</v>
      </c>
      <c r="G267" s="100">
        <f t="shared" si="385"/>
        <v>54000</v>
      </c>
      <c r="H267" s="100">
        <f t="shared" si="385"/>
        <v>0</v>
      </c>
      <c r="I267" s="168">
        <f t="shared" si="385"/>
        <v>719158.93</v>
      </c>
      <c r="J267" s="100">
        <f t="shared" si="385"/>
        <v>0</v>
      </c>
      <c r="K267" s="100">
        <f t="shared" si="385"/>
        <v>100000</v>
      </c>
      <c r="L267" s="100">
        <f t="shared" si="385"/>
        <v>0</v>
      </c>
      <c r="M267" s="100">
        <f t="shared" si="385"/>
        <v>-738347</v>
      </c>
      <c r="N267" s="100">
        <f t="shared" si="385"/>
        <v>0</v>
      </c>
      <c r="O267" s="47">
        <f t="shared" si="342"/>
        <v>85.782966957596315</v>
      </c>
      <c r="P267" s="47"/>
      <c r="Q267" s="47">
        <f t="shared" si="344"/>
        <v>11.928234967143677</v>
      </c>
      <c r="R267" s="47"/>
    </row>
    <row r="268" spans="1:18" s="17" customFormat="1" x14ac:dyDescent="0.25">
      <c r="A268" s="18">
        <v>212</v>
      </c>
      <c r="B268" s="101">
        <v>419100</v>
      </c>
      <c r="C268" s="102" t="s">
        <v>154</v>
      </c>
      <c r="D268" s="41"/>
      <c r="E268" s="41">
        <v>838347</v>
      </c>
      <c r="F268" s="41">
        <v>0</v>
      </c>
      <c r="G268" s="41">
        <v>54000</v>
      </c>
      <c r="H268" s="41">
        <v>0</v>
      </c>
      <c r="I268" s="169">
        <v>719158.93</v>
      </c>
      <c r="J268" s="169">
        <v>0</v>
      </c>
      <c r="K268" s="41">
        <v>100000</v>
      </c>
      <c r="L268" s="41">
        <v>0</v>
      </c>
      <c r="M268" s="80">
        <f>K268-E268</f>
        <v>-738347</v>
      </c>
      <c r="N268" s="80">
        <f>L268-F268</f>
        <v>0</v>
      </c>
      <c r="O268" s="52">
        <f t="shared" si="342"/>
        <v>85.782966957596315</v>
      </c>
      <c r="P268" s="52"/>
      <c r="Q268" s="52">
        <f t="shared" si="344"/>
        <v>11.928234967143677</v>
      </c>
      <c r="R268" s="52"/>
    </row>
    <row r="269" spans="1:18" s="17" customFormat="1" x14ac:dyDescent="0.25">
      <c r="A269" s="18">
        <v>213</v>
      </c>
      <c r="B269" s="94">
        <v>480000</v>
      </c>
      <c r="C269" s="95" t="s">
        <v>289</v>
      </c>
      <c r="D269" s="96" t="s">
        <v>73</v>
      </c>
      <c r="E269" s="93">
        <f t="shared" ref="E269:F269" si="386">E270+E276</f>
        <v>432280</v>
      </c>
      <c r="F269" s="93">
        <f t="shared" si="386"/>
        <v>0</v>
      </c>
      <c r="G269" s="93">
        <f t="shared" ref="G269:L269" si="387">G270+G276</f>
        <v>322330</v>
      </c>
      <c r="H269" s="93">
        <f t="shared" si="387"/>
        <v>0</v>
      </c>
      <c r="I269" s="167">
        <f t="shared" si="387"/>
        <v>255798.43</v>
      </c>
      <c r="J269" s="167">
        <f t="shared" si="387"/>
        <v>0</v>
      </c>
      <c r="K269" s="93">
        <f t="shared" si="387"/>
        <v>366570</v>
      </c>
      <c r="L269" s="93">
        <f t="shared" si="387"/>
        <v>0</v>
      </c>
      <c r="M269" s="93">
        <f t="shared" ref="M269:N269" si="388">M270+M276</f>
        <v>-65710</v>
      </c>
      <c r="N269" s="93">
        <f t="shared" si="388"/>
        <v>0</v>
      </c>
      <c r="O269" s="47">
        <f t="shared" si="342"/>
        <v>59.174245859165353</v>
      </c>
      <c r="P269" s="47"/>
      <c r="Q269" s="47">
        <f t="shared" si="344"/>
        <v>84.799204219487365</v>
      </c>
      <c r="R269" s="47"/>
    </row>
    <row r="270" spans="1:18" s="17" customFormat="1" ht="30" x14ac:dyDescent="0.25">
      <c r="A270" s="18">
        <v>214</v>
      </c>
      <c r="B270" s="97">
        <v>487000</v>
      </c>
      <c r="C270" s="104" t="s">
        <v>143</v>
      </c>
      <c r="D270" s="99" t="s">
        <v>74</v>
      </c>
      <c r="E270" s="100">
        <f t="shared" ref="E270:F270" si="389">E271+E272+E273+E274+E275</f>
        <v>432280</v>
      </c>
      <c r="F270" s="100">
        <f t="shared" si="389"/>
        <v>0</v>
      </c>
      <c r="G270" s="100">
        <f t="shared" ref="G270:L270" si="390">G271+G272+G273+G274+G275</f>
        <v>322330</v>
      </c>
      <c r="H270" s="100">
        <f t="shared" si="390"/>
        <v>0</v>
      </c>
      <c r="I270" s="168">
        <f t="shared" si="390"/>
        <v>255798.43</v>
      </c>
      <c r="J270" s="168">
        <f t="shared" si="390"/>
        <v>0</v>
      </c>
      <c r="K270" s="100">
        <f t="shared" si="390"/>
        <v>366570</v>
      </c>
      <c r="L270" s="100">
        <f t="shared" si="390"/>
        <v>0</v>
      </c>
      <c r="M270" s="100">
        <f t="shared" ref="M270:N270" si="391">M271+M272+M273+M274+M275</f>
        <v>-65710</v>
      </c>
      <c r="N270" s="100">
        <f t="shared" si="391"/>
        <v>0</v>
      </c>
      <c r="O270" s="47">
        <f t="shared" si="342"/>
        <v>59.174245859165353</v>
      </c>
      <c r="P270" s="47"/>
      <c r="Q270" s="47">
        <f t="shared" si="344"/>
        <v>84.799204219487365</v>
      </c>
      <c r="R270" s="47"/>
    </row>
    <row r="271" spans="1:18" s="17" customFormat="1" x14ac:dyDescent="0.25">
      <c r="A271" s="18">
        <v>215</v>
      </c>
      <c r="B271" s="101">
        <v>487100</v>
      </c>
      <c r="C271" s="102" t="s">
        <v>290</v>
      </c>
      <c r="D271" s="103">
        <v>215</v>
      </c>
      <c r="E271" s="41">
        <v>0</v>
      </c>
      <c r="F271" s="41">
        <v>0</v>
      </c>
      <c r="G271" s="41">
        <v>0</v>
      </c>
      <c r="H271" s="41">
        <v>0</v>
      </c>
      <c r="I271" s="169">
        <v>0</v>
      </c>
      <c r="J271" s="169">
        <v>0</v>
      </c>
      <c r="K271" s="41">
        <v>0</v>
      </c>
      <c r="L271" s="41">
        <v>0</v>
      </c>
      <c r="M271" s="80">
        <f t="shared" ref="M271:M275" si="392">K271-E271</f>
        <v>0</v>
      </c>
      <c r="N271" s="80">
        <f t="shared" ref="N271:N275" si="393">L271-F271</f>
        <v>0</v>
      </c>
      <c r="O271" s="52"/>
      <c r="P271" s="52"/>
      <c r="Q271" s="52"/>
      <c r="R271" s="52"/>
    </row>
    <row r="272" spans="1:18" s="17" customFormat="1" x14ac:dyDescent="0.25">
      <c r="A272" s="18">
        <v>216</v>
      </c>
      <c r="B272" s="101">
        <v>487200</v>
      </c>
      <c r="C272" s="102" t="s">
        <v>291</v>
      </c>
      <c r="D272" s="103">
        <v>216</v>
      </c>
      <c r="E272" s="41">
        <v>12000</v>
      </c>
      <c r="F272" s="41">
        <v>0</v>
      </c>
      <c r="G272" s="41">
        <v>10000</v>
      </c>
      <c r="H272" s="41">
        <v>0</v>
      </c>
      <c r="I272" s="169">
        <v>4366.83</v>
      </c>
      <c r="J272" s="169">
        <v>0</v>
      </c>
      <c r="K272" s="41">
        <v>11000</v>
      </c>
      <c r="L272" s="41">
        <v>0</v>
      </c>
      <c r="M272" s="80">
        <f t="shared" si="392"/>
        <v>-1000</v>
      </c>
      <c r="N272" s="80">
        <f t="shared" si="393"/>
        <v>0</v>
      </c>
      <c r="O272" s="52">
        <f t="shared" si="342"/>
        <v>36.390250000000002</v>
      </c>
      <c r="P272" s="52"/>
      <c r="Q272" s="52">
        <f t="shared" si="344"/>
        <v>91.666666666666657</v>
      </c>
      <c r="R272" s="52"/>
    </row>
    <row r="273" spans="1:18" s="17" customFormat="1" ht="30" x14ac:dyDescent="0.25">
      <c r="A273" s="18">
        <v>217</v>
      </c>
      <c r="B273" s="110">
        <v>487300</v>
      </c>
      <c r="C273" s="102" t="s">
        <v>292</v>
      </c>
      <c r="D273" s="103">
        <v>217</v>
      </c>
      <c r="E273" s="41">
        <v>4500</v>
      </c>
      <c r="F273" s="41">
        <v>0</v>
      </c>
      <c r="G273" s="41">
        <v>5000</v>
      </c>
      <c r="H273" s="41">
        <v>0</v>
      </c>
      <c r="I273" s="169">
        <v>1366.73</v>
      </c>
      <c r="J273" s="169">
        <v>0</v>
      </c>
      <c r="K273" s="41">
        <v>4500</v>
      </c>
      <c r="L273" s="41">
        <v>0</v>
      </c>
      <c r="M273" s="80">
        <f t="shared" si="392"/>
        <v>0</v>
      </c>
      <c r="N273" s="80">
        <f t="shared" si="393"/>
        <v>0</v>
      </c>
      <c r="O273" s="52">
        <f t="shared" si="342"/>
        <v>30.37177777777778</v>
      </c>
      <c r="P273" s="52"/>
      <c r="Q273" s="52">
        <f t="shared" si="344"/>
        <v>100</v>
      </c>
      <c r="R273" s="52"/>
    </row>
    <row r="274" spans="1:18" s="17" customFormat="1" ht="30" x14ac:dyDescent="0.25">
      <c r="A274" s="18">
        <v>218</v>
      </c>
      <c r="B274" s="110">
        <v>487400</v>
      </c>
      <c r="C274" s="102" t="s">
        <v>293</v>
      </c>
      <c r="D274" s="103">
        <v>218</v>
      </c>
      <c r="E274" s="41">
        <v>378780</v>
      </c>
      <c r="F274" s="41">
        <v>0</v>
      </c>
      <c r="G274" s="41">
        <v>270330</v>
      </c>
      <c r="H274" s="41">
        <v>0</v>
      </c>
      <c r="I274" s="169">
        <v>232064.87</v>
      </c>
      <c r="J274" s="169">
        <v>0</v>
      </c>
      <c r="K274" s="41">
        <v>314070</v>
      </c>
      <c r="L274" s="41">
        <v>0</v>
      </c>
      <c r="M274" s="80">
        <f t="shared" si="392"/>
        <v>-64710</v>
      </c>
      <c r="N274" s="80">
        <f t="shared" si="393"/>
        <v>0</v>
      </c>
      <c r="O274" s="52">
        <f t="shared" si="342"/>
        <v>61.26640002112044</v>
      </c>
      <c r="P274" s="52"/>
      <c r="Q274" s="52">
        <f t="shared" si="344"/>
        <v>82.916204657056866</v>
      </c>
      <c r="R274" s="52"/>
    </row>
    <row r="275" spans="1:18" s="17" customFormat="1" x14ac:dyDescent="0.25">
      <c r="A275" s="18">
        <v>219</v>
      </c>
      <c r="B275" s="110">
        <v>487900</v>
      </c>
      <c r="C275" s="102" t="s">
        <v>294</v>
      </c>
      <c r="D275" s="103">
        <v>219</v>
      </c>
      <c r="E275" s="41">
        <v>37000</v>
      </c>
      <c r="F275" s="41">
        <v>0</v>
      </c>
      <c r="G275" s="41">
        <v>37000</v>
      </c>
      <c r="H275" s="41">
        <v>0</v>
      </c>
      <c r="I275" s="169">
        <v>18000</v>
      </c>
      <c r="J275" s="169">
        <v>0</v>
      </c>
      <c r="K275" s="41">
        <v>37000</v>
      </c>
      <c r="L275" s="41">
        <v>0</v>
      </c>
      <c r="M275" s="80">
        <f t="shared" si="392"/>
        <v>0</v>
      </c>
      <c r="N275" s="80">
        <f t="shared" si="393"/>
        <v>0</v>
      </c>
      <c r="O275" s="52">
        <f t="shared" si="342"/>
        <v>48.648648648648653</v>
      </c>
      <c r="P275" s="52"/>
      <c r="Q275" s="52">
        <f t="shared" si="344"/>
        <v>100</v>
      </c>
      <c r="R275" s="52"/>
    </row>
    <row r="276" spans="1:18" s="17" customFormat="1" x14ac:dyDescent="0.25">
      <c r="A276" s="18">
        <v>220</v>
      </c>
      <c r="B276" s="97">
        <v>488000</v>
      </c>
      <c r="C276" s="104" t="s">
        <v>144</v>
      </c>
      <c r="D276" s="99" t="s">
        <v>75</v>
      </c>
      <c r="E276" s="100">
        <f t="shared" ref="E276:N276" si="394">E277</f>
        <v>0</v>
      </c>
      <c r="F276" s="100">
        <f t="shared" si="394"/>
        <v>0</v>
      </c>
      <c r="G276" s="100">
        <f t="shared" si="394"/>
        <v>0</v>
      </c>
      <c r="H276" s="100">
        <f t="shared" si="394"/>
        <v>0</v>
      </c>
      <c r="I276" s="168">
        <f t="shared" si="394"/>
        <v>0</v>
      </c>
      <c r="J276" s="168">
        <f t="shared" si="394"/>
        <v>0</v>
      </c>
      <c r="K276" s="100">
        <f t="shared" si="394"/>
        <v>0</v>
      </c>
      <c r="L276" s="100">
        <f t="shared" si="394"/>
        <v>0</v>
      </c>
      <c r="M276" s="100">
        <f t="shared" si="394"/>
        <v>0</v>
      </c>
      <c r="N276" s="100">
        <f t="shared" si="394"/>
        <v>0</v>
      </c>
      <c r="O276" s="47"/>
      <c r="P276" s="47"/>
      <c r="Q276" s="47"/>
      <c r="R276" s="47"/>
    </row>
    <row r="277" spans="1:18" s="17" customFormat="1" x14ac:dyDescent="0.25">
      <c r="A277" s="18">
        <v>221</v>
      </c>
      <c r="B277" s="101">
        <v>488100</v>
      </c>
      <c r="C277" s="102" t="s">
        <v>144</v>
      </c>
      <c r="D277" s="109">
        <v>221</v>
      </c>
      <c r="E277" s="41">
        <v>0</v>
      </c>
      <c r="F277" s="41">
        <v>0</v>
      </c>
      <c r="G277" s="41">
        <v>0</v>
      </c>
      <c r="H277" s="41">
        <v>0</v>
      </c>
      <c r="I277" s="169">
        <v>0</v>
      </c>
      <c r="J277" s="169">
        <v>0</v>
      </c>
      <c r="K277" s="41">
        <v>0</v>
      </c>
      <c r="L277" s="41">
        <v>0</v>
      </c>
      <c r="M277" s="80">
        <f>K277-E277</f>
        <v>0</v>
      </c>
      <c r="N277" s="80">
        <f>L277-F277</f>
        <v>0</v>
      </c>
      <c r="O277" s="52"/>
      <c r="P277" s="52"/>
      <c r="Q277" s="52"/>
      <c r="R277" s="52"/>
    </row>
    <row r="278" spans="1:18" s="19" customFormat="1" x14ac:dyDescent="0.25">
      <c r="A278" s="18">
        <v>222</v>
      </c>
      <c r="B278" s="111" t="s">
        <v>26</v>
      </c>
      <c r="C278" s="104" t="s">
        <v>156</v>
      </c>
      <c r="D278" s="99" t="s">
        <v>76</v>
      </c>
      <c r="E278" s="100">
        <f t="shared" ref="E278:N278" si="395">E279</f>
        <v>250000</v>
      </c>
      <c r="F278" s="100">
        <f t="shared" si="395"/>
        <v>0</v>
      </c>
      <c r="G278" s="100">
        <f t="shared" si="395"/>
        <v>200000</v>
      </c>
      <c r="H278" s="100">
        <f t="shared" si="395"/>
        <v>0</v>
      </c>
      <c r="I278" s="168">
        <f t="shared" si="395"/>
        <v>171525</v>
      </c>
      <c r="J278" s="168">
        <f t="shared" si="395"/>
        <v>0</v>
      </c>
      <c r="K278" s="100">
        <f t="shared" si="395"/>
        <v>400000</v>
      </c>
      <c r="L278" s="100">
        <f t="shared" si="395"/>
        <v>0</v>
      </c>
      <c r="M278" s="100">
        <f t="shared" si="395"/>
        <v>150000</v>
      </c>
      <c r="N278" s="100">
        <f t="shared" si="395"/>
        <v>0</v>
      </c>
      <c r="O278" s="47">
        <f t="shared" si="342"/>
        <v>68.61</v>
      </c>
      <c r="P278" s="47"/>
      <c r="Q278" s="47">
        <f t="shared" si="344"/>
        <v>160</v>
      </c>
      <c r="R278" s="47"/>
    </row>
    <row r="279" spans="1:18" s="17" customFormat="1" x14ac:dyDescent="0.25">
      <c r="A279" s="18">
        <v>223</v>
      </c>
      <c r="B279" s="112" t="s">
        <v>26</v>
      </c>
      <c r="C279" s="102" t="s">
        <v>156</v>
      </c>
      <c r="D279" s="109">
        <v>223</v>
      </c>
      <c r="E279" s="41">
        <v>250000</v>
      </c>
      <c r="F279" s="41">
        <v>0</v>
      </c>
      <c r="G279" s="41">
        <v>200000</v>
      </c>
      <c r="H279" s="41">
        <v>0</v>
      </c>
      <c r="I279" s="169">
        <v>171525</v>
      </c>
      <c r="J279" s="169">
        <v>0</v>
      </c>
      <c r="K279" s="41">
        <v>400000</v>
      </c>
      <c r="L279" s="41">
        <v>0</v>
      </c>
      <c r="M279" s="80">
        <f>K279-E279</f>
        <v>150000</v>
      </c>
      <c r="N279" s="80">
        <f>L279-F279</f>
        <v>0</v>
      </c>
      <c r="O279" s="52">
        <f t="shared" si="342"/>
        <v>68.61</v>
      </c>
      <c r="P279" s="52"/>
      <c r="Q279" s="52">
        <f t="shared" si="344"/>
        <v>160</v>
      </c>
      <c r="R279" s="52"/>
    </row>
    <row r="280" spans="1:18" s="17" customFormat="1" x14ac:dyDescent="0.25">
      <c r="A280" s="15"/>
      <c r="B280" s="113"/>
      <c r="C280" s="114"/>
      <c r="D280" s="115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</row>
    <row r="281" spans="1:18" s="17" customFormat="1" x14ac:dyDescent="0.25">
      <c r="A281" s="15">
        <v>224</v>
      </c>
      <c r="B281" s="210" t="s">
        <v>295</v>
      </c>
      <c r="C281" s="211"/>
      <c r="D281" s="96" t="s">
        <v>77</v>
      </c>
      <c r="E281" s="93">
        <f t="shared" ref="E281:F281" si="396">E282+E309</f>
        <v>19012147</v>
      </c>
      <c r="F281" s="93">
        <f t="shared" si="396"/>
        <v>2000</v>
      </c>
      <c r="G281" s="93">
        <f t="shared" ref="G281:L281" si="397">G282+G309</f>
        <v>9884472</v>
      </c>
      <c r="H281" s="93">
        <f t="shared" si="397"/>
        <v>3400</v>
      </c>
      <c r="I281" s="167">
        <f t="shared" si="397"/>
        <v>2854069.2199999997</v>
      </c>
      <c r="J281" s="167">
        <f t="shared" si="397"/>
        <v>168.66</v>
      </c>
      <c r="K281" s="93">
        <f t="shared" si="397"/>
        <v>18230171</v>
      </c>
      <c r="L281" s="93">
        <f t="shared" si="397"/>
        <v>1400</v>
      </c>
      <c r="M281" s="93">
        <f t="shared" ref="M281:N281" si="398">M282+M309</f>
        <v>-781976</v>
      </c>
      <c r="N281" s="93">
        <f t="shared" si="398"/>
        <v>-600</v>
      </c>
      <c r="O281" s="47">
        <f t="shared" ref="O281:O313" si="399">I281/E281*100</f>
        <v>15.011819654034863</v>
      </c>
      <c r="P281" s="47">
        <f t="shared" ref="P281:P313" si="400">J281/F281*100</f>
        <v>8.4329999999999998</v>
      </c>
      <c r="Q281" s="47">
        <f t="shared" ref="Q281:Q313" si="401">K281/E281*100</f>
        <v>95.886966369447919</v>
      </c>
      <c r="R281" s="47">
        <f t="shared" ref="R281:R313" si="402">L281/F281*100</f>
        <v>70</v>
      </c>
    </row>
    <row r="282" spans="1:18" s="19" customFormat="1" ht="30" x14ac:dyDescent="0.25">
      <c r="A282" s="18">
        <v>225</v>
      </c>
      <c r="B282" s="94">
        <v>510000</v>
      </c>
      <c r="C282" s="95" t="s">
        <v>296</v>
      </c>
      <c r="D282" s="96" t="s">
        <v>78</v>
      </c>
      <c r="E282" s="93">
        <f t="shared" ref="E282:F282" si="403">E283+E291+E293+E301+E303+E305+E307</f>
        <v>19012147</v>
      </c>
      <c r="F282" s="93">
        <f t="shared" si="403"/>
        <v>2000</v>
      </c>
      <c r="G282" s="93">
        <f t="shared" ref="G282:L282" si="404">G283+G291+G293+G301+G303+G305+G307</f>
        <v>9884472</v>
      </c>
      <c r="H282" s="93">
        <f t="shared" si="404"/>
        <v>3400</v>
      </c>
      <c r="I282" s="167">
        <f t="shared" si="404"/>
        <v>2854069.2199999997</v>
      </c>
      <c r="J282" s="167">
        <f t="shared" si="404"/>
        <v>168.66</v>
      </c>
      <c r="K282" s="93">
        <f t="shared" si="404"/>
        <v>18230171</v>
      </c>
      <c r="L282" s="93">
        <f t="shared" si="404"/>
        <v>1400</v>
      </c>
      <c r="M282" s="93">
        <f t="shared" ref="M282:N282" si="405">M283+M291+M293+M301+M303+M305+M307</f>
        <v>-781976</v>
      </c>
      <c r="N282" s="93">
        <f t="shared" si="405"/>
        <v>-600</v>
      </c>
      <c r="O282" s="47">
        <f t="shared" si="399"/>
        <v>15.011819654034863</v>
      </c>
      <c r="P282" s="47">
        <f t="shared" si="400"/>
        <v>8.4329999999999998</v>
      </c>
      <c r="Q282" s="47">
        <f t="shared" si="401"/>
        <v>95.886966369447919</v>
      </c>
      <c r="R282" s="47">
        <f t="shared" si="402"/>
        <v>70</v>
      </c>
    </row>
    <row r="283" spans="1:18" s="17" customFormat="1" ht="30" x14ac:dyDescent="0.25">
      <c r="A283" s="15">
        <v>226</v>
      </c>
      <c r="B283" s="97">
        <v>511000</v>
      </c>
      <c r="C283" s="104" t="s">
        <v>169</v>
      </c>
      <c r="D283" s="99" t="s">
        <v>79</v>
      </c>
      <c r="E283" s="100">
        <f t="shared" ref="E283:F283" si="406">E284+E285+E286+E287+E288+E289+E290</f>
        <v>18155847</v>
      </c>
      <c r="F283" s="100">
        <f t="shared" si="406"/>
        <v>1500</v>
      </c>
      <c r="G283" s="100">
        <f t="shared" ref="G283:L283" si="407">G284+G285+G286+G287+G288+G289+G290</f>
        <v>9575872</v>
      </c>
      <c r="H283" s="100">
        <f t="shared" si="407"/>
        <v>2400</v>
      </c>
      <c r="I283" s="168">
        <f t="shared" si="407"/>
        <v>2281851.9699999997</v>
      </c>
      <c r="J283" s="168">
        <f t="shared" si="407"/>
        <v>0</v>
      </c>
      <c r="K283" s="100">
        <f t="shared" si="407"/>
        <v>17395621</v>
      </c>
      <c r="L283" s="100">
        <f t="shared" si="407"/>
        <v>400</v>
      </c>
      <c r="M283" s="100">
        <f t="shared" ref="M283:N283" si="408">M284+M285+M286+M287+M288+M289+M290</f>
        <v>-760226</v>
      </c>
      <c r="N283" s="100">
        <f t="shared" si="408"/>
        <v>-1100</v>
      </c>
      <c r="O283" s="47">
        <f t="shared" si="399"/>
        <v>12.568138352344564</v>
      </c>
      <c r="P283" s="47">
        <f t="shared" si="400"/>
        <v>0</v>
      </c>
      <c r="Q283" s="47">
        <f t="shared" si="401"/>
        <v>95.812775906296181</v>
      </c>
      <c r="R283" s="47">
        <f t="shared" si="402"/>
        <v>26.666666666666668</v>
      </c>
    </row>
    <row r="284" spans="1:18" s="19" customFormat="1" ht="30" x14ac:dyDescent="0.25">
      <c r="A284" s="18">
        <v>227</v>
      </c>
      <c r="B284" s="110">
        <v>511100</v>
      </c>
      <c r="C284" s="102" t="s">
        <v>297</v>
      </c>
      <c r="D284" s="103">
        <v>227</v>
      </c>
      <c r="E284" s="41">
        <v>14968390</v>
      </c>
      <c r="F284" s="41">
        <v>0</v>
      </c>
      <c r="G284" s="41">
        <v>8412775</v>
      </c>
      <c r="H284" s="41">
        <v>0</v>
      </c>
      <c r="I284" s="169">
        <v>2004289.95</v>
      </c>
      <c r="J284" s="169">
        <v>0</v>
      </c>
      <c r="K284" s="41">
        <v>13479410</v>
      </c>
      <c r="L284" s="41">
        <v>0</v>
      </c>
      <c r="M284" s="80">
        <f t="shared" ref="M284:M290" si="409">K284-E284</f>
        <v>-1488980</v>
      </c>
      <c r="N284" s="80">
        <f t="shared" ref="N284:N290" si="410">L284-F284</f>
        <v>0</v>
      </c>
      <c r="O284" s="52">
        <f t="shared" si="399"/>
        <v>13.390150510509146</v>
      </c>
      <c r="P284" s="52"/>
      <c r="Q284" s="52">
        <f t="shared" si="401"/>
        <v>90.052503976713595</v>
      </c>
      <c r="R284" s="52"/>
    </row>
    <row r="285" spans="1:18" s="19" customFormat="1" ht="30" x14ac:dyDescent="0.25">
      <c r="A285" s="15">
        <v>228</v>
      </c>
      <c r="B285" s="101">
        <v>511200</v>
      </c>
      <c r="C285" s="102" t="s">
        <v>298</v>
      </c>
      <c r="D285" s="103">
        <v>228</v>
      </c>
      <c r="E285" s="41">
        <v>2039945</v>
      </c>
      <c r="F285" s="41">
        <v>0</v>
      </c>
      <c r="G285" s="41">
        <v>309886</v>
      </c>
      <c r="H285" s="41">
        <v>0</v>
      </c>
      <c r="I285" s="169">
        <v>11260.38</v>
      </c>
      <c r="J285" s="169">
        <v>0</v>
      </c>
      <c r="K285" s="41">
        <v>563661</v>
      </c>
      <c r="L285" s="41">
        <v>0</v>
      </c>
      <c r="M285" s="80">
        <f t="shared" si="409"/>
        <v>-1476284</v>
      </c>
      <c r="N285" s="80">
        <f t="shared" si="410"/>
        <v>0</v>
      </c>
      <c r="O285" s="52">
        <f t="shared" si="399"/>
        <v>0.55199429396380784</v>
      </c>
      <c r="P285" s="52"/>
      <c r="Q285" s="52">
        <f t="shared" si="401"/>
        <v>27.631186134920306</v>
      </c>
      <c r="R285" s="52"/>
    </row>
    <row r="286" spans="1:18" s="19" customFormat="1" ht="30" x14ac:dyDescent="0.25">
      <c r="A286" s="18">
        <v>229</v>
      </c>
      <c r="B286" s="101">
        <v>511300</v>
      </c>
      <c r="C286" s="102" t="s">
        <v>299</v>
      </c>
      <c r="D286" s="103">
        <v>229</v>
      </c>
      <c r="E286" s="41">
        <v>758912</v>
      </c>
      <c r="F286" s="41">
        <v>1500</v>
      </c>
      <c r="G286" s="41">
        <v>474611</v>
      </c>
      <c r="H286" s="41">
        <v>2400</v>
      </c>
      <c r="I286" s="169">
        <v>253402.16</v>
      </c>
      <c r="J286" s="169">
        <v>0</v>
      </c>
      <c r="K286" s="41">
        <v>2971350</v>
      </c>
      <c r="L286" s="41">
        <v>400</v>
      </c>
      <c r="M286" s="80">
        <f t="shared" si="409"/>
        <v>2212438</v>
      </c>
      <c r="N286" s="80">
        <f t="shared" si="410"/>
        <v>-1100</v>
      </c>
      <c r="O286" s="52">
        <f t="shared" si="399"/>
        <v>33.390190166975877</v>
      </c>
      <c r="P286" s="52">
        <f t="shared" si="400"/>
        <v>0</v>
      </c>
      <c r="Q286" s="52">
        <f t="shared" si="401"/>
        <v>391.52760794400405</v>
      </c>
      <c r="R286" s="52">
        <f t="shared" si="402"/>
        <v>26.666666666666668</v>
      </c>
    </row>
    <row r="287" spans="1:18" s="19" customFormat="1" x14ac:dyDescent="0.25">
      <c r="A287" s="15">
        <v>230</v>
      </c>
      <c r="B287" s="101">
        <v>511400</v>
      </c>
      <c r="C287" s="102" t="s">
        <v>300</v>
      </c>
      <c r="D287" s="103">
        <v>230</v>
      </c>
      <c r="E287" s="41">
        <v>0</v>
      </c>
      <c r="F287" s="41">
        <v>0</v>
      </c>
      <c r="G287" s="41">
        <v>0</v>
      </c>
      <c r="H287" s="41">
        <v>0</v>
      </c>
      <c r="I287" s="169">
        <v>0</v>
      </c>
      <c r="J287" s="169">
        <v>0</v>
      </c>
      <c r="K287" s="41">
        <v>0</v>
      </c>
      <c r="L287" s="41">
        <v>0</v>
      </c>
      <c r="M287" s="80">
        <f t="shared" si="409"/>
        <v>0</v>
      </c>
      <c r="N287" s="80">
        <f t="shared" si="410"/>
        <v>0</v>
      </c>
      <c r="O287" s="52"/>
      <c r="P287" s="52"/>
      <c r="Q287" s="52" t="e">
        <f t="shared" si="401"/>
        <v>#DIV/0!</v>
      </c>
      <c r="R287" s="52"/>
    </row>
    <row r="288" spans="1:18" s="19" customFormat="1" x14ac:dyDescent="0.25">
      <c r="A288" s="18">
        <v>231</v>
      </c>
      <c r="B288" s="101">
        <v>511500</v>
      </c>
      <c r="C288" s="102" t="s">
        <v>301</v>
      </c>
      <c r="D288" s="103">
        <v>231</v>
      </c>
      <c r="E288" s="41">
        <v>0</v>
      </c>
      <c r="F288" s="41">
        <v>0</v>
      </c>
      <c r="G288" s="41">
        <v>0</v>
      </c>
      <c r="H288" s="41">
        <v>0</v>
      </c>
      <c r="I288" s="169">
        <v>0</v>
      </c>
      <c r="J288" s="169">
        <v>0</v>
      </c>
      <c r="K288" s="41">
        <v>0</v>
      </c>
      <c r="L288" s="41">
        <v>0</v>
      </c>
      <c r="M288" s="80">
        <f t="shared" si="409"/>
        <v>0</v>
      </c>
      <c r="N288" s="80">
        <f t="shared" si="410"/>
        <v>0</v>
      </c>
      <c r="O288" s="52"/>
      <c r="P288" s="52"/>
      <c r="Q288" s="52" t="e">
        <f t="shared" si="401"/>
        <v>#DIV/0!</v>
      </c>
      <c r="R288" s="52"/>
    </row>
    <row r="289" spans="1:18" s="19" customFormat="1" x14ac:dyDescent="0.25">
      <c r="A289" s="15">
        <v>232</v>
      </c>
      <c r="B289" s="101">
        <v>511600</v>
      </c>
      <c r="C289" s="102" t="s">
        <v>302</v>
      </c>
      <c r="D289" s="103">
        <v>232</v>
      </c>
      <c r="E289" s="188">
        <v>0</v>
      </c>
      <c r="F289" s="41">
        <v>0</v>
      </c>
      <c r="G289" s="188">
        <v>0</v>
      </c>
      <c r="H289" s="188">
        <v>0</v>
      </c>
      <c r="I289" s="189">
        <v>0</v>
      </c>
      <c r="J289" s="189">
        <v>0</v>
      </c>
      <c r="K289" s="188">
        <v>0</v>
      </c>
      <c r="L289" s="41">
        <v>0</v>
      </c>
      <c r="M289" s="80">
        <f t="shared" si="409"/>
        <v>0</v>
      </c>
      <c r="N289" s="80">
        <f t="shared" si="410"/>
        <v>0</v>
      </c>
      <c r="O289" s="52"/>
      <c r="P289" s="52"/>
      <c r="Q289" s="52" t="e">
        <f t="shared" si="401"/>
        <v>#DIV/0!</v>
      </c>
      <c r="R289" s="52"/>
    </row>
    <row r="290" spans="1:18" s="17" customFormat="1" ht="30" x14ac:dyDescent="0.25">
      <c r="A290" s="18">
        <v>233</v>
      </c>
      <c r="B290" s="101">
        <v>511700</v>
      </c>
      <c r="C290" s="102" t="s">
        <v>303</v>
      </c>
      <c r="D290" s="103">
        <v>233</v>
      </c>
      <c r="E290" s="188">
        <v>388600</v>
      </c>
      <c r="F290" s="41">
        <v>0</v>
      </c>
      <c r="G290" s="41">
        <v>378600</v>
      </c>
      <c r="H290" s="41">
        <v>0</v>
      </c>
      <c r="I290" s="169">
        <v>12899.48</v>
      </c>
      <c r="J290" s="169">
        <v>0</v>
      </c>
      <c r="K290" s="188">
        <v>381200</v>
      </c>
      <c r="L290" s="41">
        <v>0</v>
      </c>
      <c r="M290" s="80">
        <f t="shared" si="409"/>
        <v>-7400</v>
      </c>
      <c r="N290" s="80">
        <f t="shared" si="410"/>
        <v>0</v>
      </c>
      <c r="O290" s="52">
        <f t="shared" si="399"/>
        <v>3.3194750386001024</v>
      </c>
      <c r="P290" s="52"/>
      <c r="Q290" s="52">
        <f t="shared" si="401"/>
        <v>98.095728255275347</v>
      </c>
      <c r="R290" s="52"/>
    </row>
    <row r="291" spans="1:18" s="17" customFormat="1" x14ac:dyDescent="0.25">
      <c r="A291" s="15">
        <v>234</v>
      </c>
      <c r="B291" s="97">
        <v>512000</v>
      </c>
      <c r="C291" s="104" t="s">
        <v>170</v>
      </c>
      <c r="D291" s="99" t="s">
        <v>80</v>
      </c>
      <c r="E291" s="100">
        <f t="shared" ref="E291:N291" si="411">E292</f>
        <v>0</v>
      </c>
      <c r="F291" s="100">
        <f t="shared" si="411"/>
        <v>0</v>
      </c>
      <c r="G291" s="100">
        <f t="shared" si="411"/>
        <v>0</v>
      </c>
      <c r="H291" s="100">
        <f t="shared" si="411"/>
        <v>0</v>
      </c>
      <c r="I291" s="168">
        <f t="shared" si="411"/>
        <v>0</v>
      </c>
      <c r="J291" s="168">
        <f t="shared" si="411"/>
        <v>0</v>
      </c>
      <c r="K291" s="100">
        <f t="shared" si="411"/>
        <v>0</v>
      </c>
      <c r="L291" s="100">
        <f t="shared" si="411"/>
        <v>0</v>
      </c>
      <c r="M291" s="100">
        <f t="shared" si="411"/>
        <v>0</v>
      </c>
      <c r="N291" s="100">
        <f t="shared" si="411"/>
        <v>0</v>
      </c>
      <c r="O291" s="47"/>
      <c r="P291" s="47"/>
      <c r="Q291" s="47"/>
      <c r="R291" s="47"/>
    </row>
    <row r="292" spans="1:18" s="17" customFormat="1" x14ac:dyDescent="0.25">
      <c r="A292" s="18">
        <v>235</v>
      </c>
      <c r="B292" s="101">
        <v>512100</v>
      </c>
      <c r="C292" s="102" t="s">
        <v>170</v>
      </c>
      <c r="D292" s="109">
        <v>235</v>
      </c>
      <c r="E292" s="41">
        <v>0</v>
      </c>
      <c r="F292" s="41">
        <v>0</v>
      </c>
      <c r="G292" s="41">
        <v>0</v>
      </c>
      <c r="H292" s="41">
        <v>0</v>
      </c>
      <c r="I292" s="169">
        <v>0</v>
      </c>
      <c r="J292" s="169">
        <v>0</v>
      </c>
      <c r="K292" s="41">
        <v>0</v>
      </c>
      <c r="L292" s="41">
        <v>0</v>
      </c>
      <c r="M292" s="80">
        <f>K292-E292</f>
        <v>0</v>
      </c>
      <c r="N292" s="80">
        <f>L292-F292</f>
        <v>0</v>
      </c>
      <c r="O292" s="52"/>
      <c r="P292" s="52"/>
      <c r="Q292" s="52"/>
      <c r="R292" s="52"/>
    </row>
    <row r="293" spans="1:18" s="17" customFormat="1" ht="30" x14ac:dyDescent="0.25">
      <c r="A293" s="15">
        <v>236</v>
      </c>
      <c r="B293" s="97">
        <v>513000</v>
      </c>
      <c r="C293" s="104" t="s">
        <v>171</v>
      </c>
      <c r="D293" s="99" t="s">
        <v>81</v>
      </c>
      <c r="E293" s="100">
        <f t="shared" ref="E293:F293" si="412">E294+E295+E296+E297+E298+E299+E300</f>
        <v>40000</v>
      </c>
      <c r="F293" s="100">
        <f t="shared" si="412"/>
        <v>0</v>
      </c>
      <c r="G293" s="100">
        <f t="shared" ref="G293:L293" si="413">G294+G295+G296+G297+G298+G299+G300</f>
        <v>40000</v>
      </c>
      <c r="H293" s="100">
        <f t="shared" si="413"/>
        <v>0</v>
      </c>
      <c r="I293" s="168">
        <f t="shared" si="413"/>
        <v>40178.44</v>
      </c>
      <c r="J293" s="168">
        <f t="shared" si="413"/>
        <v>0</v>
      </c>
      <c r="K293" s="100">
        <f t="shared" si="413"/>
        <v>50000</v>
      </c>
      <c r="L293" s="100">
        <f t="shared" si="413"/>
        <v>0</v>
      </c>
      <c r="M293" s="100">
        <f t="shared" ref="M293:N293" si="414">M294+M295+M296+M297+M298+M299+M300</f>
        <v>10000</v>
      </c>
      <c r="N293" s="100">
        <f t="shared" si="414"/>
        <v>0</v>
      </c>
      <c r="O293" s="47">
        <f t="shared" si="399"/>
        <v>100.4461</v>
      </c>
      <c r="P293" s="47"/>
      <c r="Q293" s="47">
        <f t="shared" si="401"/>
        <v>125</v>
      </c>
      <c r="R293" s="47"/>
    </row>
    <row r="294" spans="1:18" s="17" customFormat="1" x14ac:dyDescent="0.25">
      <c r="A294" s="18">
        <v>237</v>
      </c>
      <c r="B294" s="101">
        <v>513100</v>
      </c>
      <c r="C294" s="102" t="s">
        <v>304</v>
      </c>
      <c r="D294" s="103">
        <v>237</v>
      </c>
      <c r="E294" s="41">
        <v>40000</v>
      </c>
      <c r="F294" s="41">
        <v>0</v>
      </c>
      <c r="G294" s="41">
        <v>40000</v>
      </c>
      <c r="H294" s="41">
        <v>0</v>
      </c>
      <c r="I294" s="169">
        <v>40178.44</v>
      </c>
      <c r="J294" s="169">
        <v>0</v>
      </c>
      <c r="K294" s="41">
        <v>50000</v>
      </c>
      <c r="L294" s="41">
        <v>0</v>
      </c>
      <c r="M294" s="80">
        <f t="shared" ref="M294:M300" si="415">K294-E294</f>
        <v>10000</v>
      </c>
      <c r="N294" s="80">
        <f t="shared" ref="N294:N300" si="416">L294-F294</f>
        <v>0</v>
      </c>
      <c r="O294" s="52">
        <f t="shared" si="399"/>
        <v>100.4461</v>
      </c>
      <c r="P294" s="52"/>
      <c r="Q294" s="52">
        <f t="shared" si="401"/>
        <v>125</v>
      </c>
      <c r="R294" s="52"/>
    </row>
    <row r="295" spans="1:18" s="17" customFormat="1" x14ac:dyDescent="0.25">
      <c r="A295" s="15">
        <v>238</v>
      </c>
      <c r="B295" s="101">
        <v>513200</v>
      </c>
      <c r="C295" s="102" t="s">
        <v>305</v>
      </c>
      <c r="D295" s="103">
        <v>238</v>
      </c>
      <c r="E295" s="41">
        <v>0</v>
      </c>
      <c r="F295" s="41">
        <v>0</v>
      </c>
      <c r="G295" s="41">
        <v>0</v>
      </c>
      <c r="H295" s="41">
        <v>0</v>
      </c>
      <c r="I295" s="169">
        <v>0</v>
      </c>
      <c r="J295" s="169">
        <v>0</v>
      </c>
      <c r="K295" s="41">
        <v>0</v>
      </c>
      <c r="L295" s="41">
        <v>0</v>
      </c>
      <c r="M295" s="80">
        <f t="shared" si="415"/>
        <v>0</v>
      </c>
      <c r="N295" s="80">
        <f t="shared" si="416"/>
        <v>0</v>
      </c>
      <c r="O295" s="52"/>
      <c r="P295" s="52"/>
      <c r="Q295" s="52"/>
      <c r="R295" s="52"/>
    </row>
    <row r="296" spans="1:18" s="17" customFormat="1" x14ac:dyDescent="0.25">
      <c r="A296" s="18">
        <v>239</v>
      </c>
      <c r="B296" s="101">
        <v>513300</v>
      </c>
      <c r="C296" s="102" t="s">
        <v>306</v>
      </c>
      <c r="D296" s="103">
        <v>239</v>
      </c>
      <c r="E296" s="41">
        <v>0</v>
      </c>
      <c r="F296" s="41">
        <v>0</v>
      </c>
      <c r="G296" s="41">
        <v>0</v>
      </c>
      <c r="H296" s="41">
        <v>0</v>
      </c>
      <c r="I296" s="169">
        <v>0</v>
      </c>
      <c r="J296" s="169">
        <v>0</v>
      </c>
      <c r="K296" s="41">
        <v>0</v>
      </c>
      <c r="L296" s="41">
        <v>0</v>
      </c>
      <c r="M296" s="80">
        <f t="shared" si="415"/>
        <v>0</v>
      </c>
      <c r="N296" s="80">
        <f t="shared" si="416"/>
        <v>0</v>
      </c>
      <c r="O296" s="52"/>
      <c r="P296" s="52"/>
      <c r="Q296" s="52"/>
      <c r="R296" s="52"/>
    </row>
    <row r="297" spans="1:18" s="17" customFormat="1" ht="30" x14ac:dyDescent="0.25">
      <c r="A297" s="15">
        <v>240</v>
      </c>
      <c r="B297" s="101">
        <v>513400</v>
      </c>
      <c r="C297" s="102" t="s">
        <v>307</v>
      </c>
      <c r="D297" s="103">
        <v>240</v>
      </c>
      <c r="E297" s="41">
        <v>0</v>
      </c>
      <c r="F297" s="41">
        <v>0</v>
      </c>
      <c r="G297" s="41">
        <v>0</v>
      </c>
      <c r="H297" s="41">
        <v>0</v>
      </c>
      <c r="I297" s="169">
        <v>0</v>
      </c>
      <c r="J297" s="169">
        <v>0</v>
      </c>
      <c r="K297" s="41">
        <v>0</v>
      </c>
      <c r="L297" s="41">
        <v>0</v>
      </c>
      <c r="M297" s="80">
        <f t="shared" si="415"/>
        <v>0</v>
      </c>
      <c r="N297" s="80">
        <f t="shared" si="416"/>
        <v>0</v>
      </c>
      <c r="O297" s="52"/>
      <c r="P297" s="52"/>
      <c r="Q297" s="52"/>
      <c r="R297" s="52"/>
    </row>
    <row r="298" spans="1:18" s="17" customFormat="1" x14ac:dyDescent="0.25">
      <c r="A298" s="18">
        <v>241</v>
      </c>
      <c r="B298" s="101">
        <v>513500</v>
      </c>
      <c r="C298" s="102" t="s">
        <v>308</v>
      </c>
      <c r="D298" s="103">
        <v>241</v>
      </c>
      <c r="E298" s="41">
        <v>0</v>
      </c>
      <c r="F298" s="41">
        <v>0</v>
      </c>
      <c r="G298" s="41">
        <v>0</v>
      </c>
      <c r="H298" s="41">
        <v>0</v>
      </c>
      <c r="I298" s="169">
        <v>0</v>
      </c>
      <c r="J298" s="169">
        <v>0</v>
      </c>
      <c r="K298" s="41">
        <v>0</v>
      </c>
      <c r="L298" s="41">
        <v>0</v>
      </c>
      <c r="M298" s="80">
        <f t="shared" si="415"/>
        <v>0</v>
      </c>
      <c r="N298" s="80">
        <f t="shared" si="416"/>
        <v>0</v>
      </c>
      <c r="O298" s="52"/>
      <c r="P298" s="52"/>
      <c r="Q298" s="52"/>
      <c r="R298" s="52"/>
    </row>
    <row r="299" spans="1:18" s="17" customFormat="1" ht="30" x14ac:dyDescent="0.25">
      <c r="A299" s="15">
        <v>242</v>
      </c>
      <c r="B299" s="101">
        <v>513600</v>
      </c>
      <c r="C299" s="102" t="s">
        <v>309</v>
      </c>
      <c r="D299" s="103">
        <v>242</v>
      </c>
      <c r="E299" s="41">
        <v>0</v>
      </c>
      <c r="F299" s="41">
        <v>0</v>
      </c>
      <c r="G299" s="41">
        <v>0</v>
      </c>
      <c r="H299" s="41">
        <v>0</v>
      </c>
      <c r="I299" s="169">
        <v>0</v>
      </c>
      <c r="J299" s="169">
        <v>0</v>
      </c>
      <c r="K299" s="41">
        <v>0</v>
      </c>
      <c r="L299" s="41">
        <v>0</v>
      </c>
      <c r="M299" s="80">
        <f t="shared" si="415"/>
        <v>0</v>
      </c>
      <c r="N299" s="80">
        <f t="shared" si="416"/>
        <v>0</v>
      </c>
      <c r="O299" s="52"/>
      <c r="P299" s="52"/>
      <c r="Q299" s="52"/>
      <c r="R299" s="52"/>
    </row>
    <row r="300" spans="1:18" s="17" customFormat="1" x14ac:dyDescent="0.25">
      <c r="A300" s="18">
        <v>243</v>
      </c>
      <c r="B300" s="101">
        <v>513700</v>
      </c>
      <c r="C300" s="102" t="s">
        <v>310</v>
      </c>
      <c r="D300" s="103">
        <v>243</v>
      </c>
      <c r="E300" s="41">
        <v>0</v>
      </c>
      <c r="F300" s="41">
        <v>0</v>
      </c>
      <c r="G300" s="41">
        <v>0</v>
      </c>
      <c r="H300" s="41">
        <v>0</v>
      </c>
      <c r="I300" s="169">
        <v>0</v>
      </c>
      <c r="J300" s="169">
        <v>0</v>
      </c>
      <c r="K300" s="41">
        <v>0</v>
      </c>
      <c r="L300" s="41">
        <v>0</v>
      </c>
      <c r="M300" s="80">
        <f t="shared" si="415"/>
        <v>0</v>
      </c>
      <c r="N300" s="80">
        <f t="shared" si="416"/>
        <v>0</v>
      </c>
      <c r="O300" s="52"/>
      <c r="P300" s="52"/>
      <c r="Q300" s="52"/>
      <c r="R300" s="52"/>
    </row>
    <row r="301" spans="1:18" s="17" customFormat="1" x14ac:dyDescent="0.25">
      <c r="A301" s="15">
        <v>244</v>
      </c>
      <c r="B301" s="97">
        <v>514000</v>
      </c>
      <c r="C301" s="104" t="s">
        <v>172</v>
      </c>
      <c r="D301" s="99" t="s">
        <v>82</v>
      </c>
      <c r="E301" s="100">
        <f t="shared" ref="E301:N301" si="417">E302</f>
        <v>0</v>
      </c>
      <c r="F301" s="100">
        <f t="shared" si="417"/>
        <v>0</v>
      </c>
      <c r="G301" s="100">
        <f t="shared" si="417"/>
        <v>0</v>
      </c>
      <c r="H301" s="100">
        <f t="shared" si="417"/>
        <v>0</v>
      </c>
      <c r="I301" s="168">
        <f t="shared" si="417"/>
        <v>0</v>
      </c>
      <c r="J301" s="168">
        <f t="shared" si="417"/>
        <v>0</v>
      </c>
      <c r="K301" s="100">
        <f t="shared" si="417"/>
        <v>0</v>
      </c>
      <c r="L301" s="100">
        <f t="shared" si="417"/>
        <v>0</v>
      </c>
      <c r="M301" s="100">
        <f t="shared" si="417"/>
        <v>0</v>
      </c>
      <c r="N301" s="100">
        <f t="shared" si="417"/>
        <v>0</v>
      </c>
      <c r="O301" s="47"/>
      <c r="P301" s="47"/>
      <c r="Q301" s="47"/>
      <c r="R301" s="47"/>
    </row>
    <row r="302" spans="1:18" s="17" customFormat="1" x14ac:dyDescent="0.25">
      <c r="A302" s="18">
        <v>245</v>
      </c>
      <c r="B302" s="101">
        <v>514100</v>
      </c>
      <c r="C302" s="102" t="s">
        <v>172</v>
      </c>
      <c r="D302" s="109">
        <v>245</v>
      </c>
      <c r="E302" s="41">
        <v>0</v>
      </c>
      <c r="F302" s="41">
        <v>0</v>
      </c>
      <c r="G302" s="41">
        <v>0</v>
      </c>
      <c r="H302" s="41">
        <v>0</v>
      </c>
      <c r="I302" s="169">
        <v>0</v>
      </c>
      <c r="J302" s="169">
        <v>0</v>
      </c>
      <c r="K302" s="41">
        <v>0</v>
      </c>
      <c r="L302" s="41">
        <v>0</v>
      </c>
      <c r="M302" s="80">
        <f>K302-E302</f>
        <v>0</v>
      </c>
      <c r="N302" s="80">
        <f>L302-F302</f>
        <v>0</v>
      </c>
      <c r="O302" s="52"/>
      <c r="P302" s="52"/>
      <c r="Q302" s="52"/>
      <c r="R302" s="52"/>
    </row>
    <row r="303" spans="1:18" s="17" customFormat="1" x14ac:dyDescent="0.25">
      <c r="A303" s="15">
        <v>246</v>
      </c>
      <c r="B303" s="97">
        <v>515000</v>
      </c>
      <c r="C303" s="104" t="s">
        <v>173</v>
      </c>
      <c r="D303" s="99" t="s">
        <v>83</v>
      </c>
      <c r="E303" s="100">
        <f t="shared" ref="E303:N303" si="418">E304</f>
        <v>0</v>
      </c>
      <c r="F303" s="100">
        <f t="shared" si="418"/>
        <v>0</v>
      </c>
      <c r="G303" s="100">
        <f t="shared" si="418"/>
        <v>0</v>
      </c>
      <c r="H303" s="100">
        <f t="shared" si="418"/>
        <v>0</v>
      </c>
      <c r="I303" s="168">
        <f t="shared" si="418"/>
        <v>0</v>
      </c>
      <c r="J303" s="168">
        <f t="shared" si="418"/>
        <v>0</v>
      </c>
      <c r="K303" s="100">
        <f t="shared" si="418"/>
        <v>0</v>
      </c>
      <c r="L303" s="100">
        <f t="shared" si="418"/>
        <v>0</v>
      </c>
      <c r="M303" s="100">
        <f t="shared" si="418"/>
        <v>0</v>
      </c>
      <c r="N303" s="100">
        <f t="shared" si="418"/>
        <v>0</v>
      </c>
      <c r="O303" s="47"/>
      <c r="P303" s="47"/>
      <c r="Q303" s="47"/>
      <c r="R303" s="47"/>
    </row>
    <row r="304" spans="1:18" s="17" customFormat="1" x14ac:dyDescent="0.25">
      <c r="A304" s="18">
        <v>247</v>
      </c>
      <c r="B304" s="101">
        <v>515100</v>
      </c>
      <c r="C304" s="102" t="s">
        <v>173</v>
      </c>
      <c r="D304" s="109">
        <v>247</v>
      </c>
      <c r="E304" s="41">
        <v>0</v>
      </c>
      <c r="F304" s="41">
        <v>0</v>
      </c>
      <c r="G304" s="41">
        <v>0</v>
      </c>
      <c r="H304" s="41">
        <v>0</v>
      </c>
      <c r="I304" s="169">
        <v>0</v>
      </c>
      <c r="J304" s="169">
        <v>0</v>
      </c>
      <c r="K304" s="41">
        <v>0</v>
      </c>
      <c r="L304" s="41">
        <v>0</v>
      </c>
      <c r="M304" s="80">
        <f>K304-E304</f>
        <v>0</v>
      </c>
      <c r="N304" s="80">
        <f>L304-F304</f>
        <v>0</v>
      </c>
      <c r="O304" s="52"/>
      <c r="P304" s="52"/>
      <c r="Q304" s="52"/>
      <c r="R304" s="52"/>
    </row>
    <row r="305" spans="1:18" s="17" customFormat="1" ht="30" x14ac:dyDescent="0.25">
      <c r="A305" s="15">
        <v>248</v>
      </c>
      <c r="B305" s="97">
        <v>516000</v>
      </c>
      <c r="C305" s="104" t="s">
        <v>174</v>
      </c>
      <c r="D305" s="99" t="s">
        <v>84</v>
      </c>
      <c r="E305" s="100">
        <f t="shared" ref="E305:N305" si="419">E306</f>
        <v>816300</v>
      </c>
      <c r="F305" s="100">
        <f t="shared" si="419"/>
        <v>500</v>
      </c>
      <c r="G305" s="100">
        <f t="shared" si="419"/>
        <v>268600</v>
      </c>
      <c r="H305" s="100">
        <f t="shared" si="419"/>
        <v>1000</v>
      </c>
      <c r="I305" s="168">
        <f t="shared" si="419"/>
        <v>532038.81000000006</v>
      </c>
      <c r="J305" s="168">
        <f t="shared" si="419"/>
        <v>168.66</v>
      </c>
      <c r="K305" s="100">
        <f t="shared" si="419"/>
        <v>784550</v>
      </c>
      <c r="L305" s="100">
        <f t="shared" si="419"/>
        <v>1000</v>
      </c>
      <c r="M305" s="100">
        <f t="shared" si="419"/>
        <v>-31750</v>
      </c>
      <c r="N305" s="100">
        <f t="shared" si="419"/>
        <v>500</v>
      </c>
      <c r="O305" s="47">
        <f t="shared" si="399"/>
        <v>65.176872473355402</v>
      </c>
      <c r="P305" s="47">
        <f t="shared" si="400"/>
        <v>33.731999999999999</v>
      </c>
      <c r="Q305" s="47">
        <f t="shared" si="401"/>
        <v>96.11049859120422</v>
      </c>
      <c r="R305" s="47">
        <f t="shared" si="402"/>
        <v>200</v>
      </c>
    </row>
    <row r="306" spans="1:18" s="22" customFormat="1" ht="30" x14ac:dyDescent="0.25">
      <c r="A306" s="18">
        <v>249</v>
      </c>
      <c r="B306" s="101">
        <v>516100</v>
      </c>
      <c r="C306" s="102" t="s">
        <v>174</v>
      </c>
      <c r="D306" s="109">
        <v>249</v>
      </c>
      <c r="E306" s="41">
        <v>816300</v>
      </c>
      <c r="F306" s="41">
        <v>500</v>
      </c>
      <c r="G306" s="41">
        <v>268600</v>
      </c>
      <c r="H306" s="41">
        <v>1000</v>
      </c>
      <c r="I306" s="169">
        <v>532038.81000000006</v>
      </c>
      <c r="J306" s="169">
        <v>168.66</v>
      </c>
      <c r="K306" s="41">
        <v>784550</v>
      </c>
      <c r="L306" s="41">
        <v>1000</v>
      </c>
      <c r="M306" s="80">
        <f>K306-E306</f>
        <v>-31750</v>
      </c>
      <c r="N306" s="80">
        <f>L306-F306</f>
        <v>500</v>
      </c>
      <c r="O306" s="52">
        <f t="shared" si="399"/>
        <v>65.176872473355402</v>
      </c>
      <c r="P306" s="52">
        <f t="shared" si="400"/>
        <v>33.731999999999999</v>
      </c>
      <c r="Q306" s="52">
        <f t="shared" si="401"/>
        <v>96.11049859120422</v>
      </c>
      <c r="R306" s="52">
        <f t="shared" si="402"/>
        <v>200</v>
      </c>
    </row>
    <row r="307" spans="1:18" s="22" customFormat="1" ht="30" x14ac:dyDescent="0.25">
      <c r="A307" s="15">
        <v>250</v>
      </c>
      <c r="B307" s="97">
        <v>518000</v>
      </c>
      <c r="C307" s="104" t="s">
        <v>175</v>
      </c>
      <c r="D307" s="96" t="s">
        <v>85</v>
      </c>
      <c r="E307" s="100">
        <f t="shared" ref="E307:N307" si="420">E308</f>
        <v>0</v>
      </c>
      <c r="F307" s="100">
        <f t="shared" si="420"/>
        <v>0</v>
      </c>
      <c r="G307" s="100">
        <f t="shared" si="420"/>
        <v>0</v>
      </c>
      <c r="H307" s="100">
        <f t="shared" si="420"/>
        <v>0</v>
      </c>
      <c r="I307" s="168">
        <f t="shared" si="420"/>
        <v>0</v>
      </c>
      <c r="J307" s="168">
        <f t="shared" si="420"/>
        <v>0</v>
      </c>
      <c r="K307" s="100">
        <f t="shared" si="420"/>
        <v>0</v>
      </c>
      <c r="L307" s="100">
        <f t="shared" si="420"/>
        <v>0</v>
      </c>
      <c r="M307" s="100">
        <f t="shared" si="420"/>
        <v>0</v>
      </c>
      <c r="N307" s="100">
        <f t="shared" si="420"/>
        <v>0</v>
      </c>
      <c r="O307" s="47"/>
      <c r="P307" s="47"/>
      <c r="Q307" s="47"/>
      <c r="R307" s="47"/>
    </row>
    <row r="308" spans="1:18" s="22" customFormat="1" ht="30" x14ac:dyDescent="0.25">
      <c r="A308" s="18">
        <v>251</v>
      </c>
      <c r="B308" s="101">
        <v>518100</v>
      </c>
      <c r="C308" s="102" t="s">
        <v>175</v>
      </c>
      <c r="D308" s="109">
        <v>251</v>
      </c>
      <c r="E308" s="41">
        <v>0</v>
      </c>
      <c r="F308" s="41">
        <v>0</v>
      </c>
      <c r="G308" s="41">
        <v>0</v>
      </c>
      <c r="H308" s="41">
        <v>0</v>
      </c>
      <c r="I308" s="169">
        <v>0</v>
      </c>
      <c r="J308" s="169">
        <v>0</v>
      </c>
      <c r="K308" s="41">
        <v>0</v>
      </c>
      <c r="L308" s="41">
        <v>0</v>
      </c>
      <c r="M308" s="80">
        <f>K308-E308</f>
        <v>0</v>
      </c>
      <c r="N308" s="80">
        <f>L308-F308</f>
        <v>0</v>
      </c>
      <c r="O308" s="52"/>
      <c r="P308" s="52"/>
      <c r="Q308" s="52"/>
      <c r="R308" s="52"/>
    </row>
    <row r="309" spans="1:18" s="22" customFormat="1" ht="30" x14ac:dyDescent="0.25">
      <c r="A309" s="15">
        <v>252</v>
      </c>
      <c r="B309" s="94">
        <v>580000</v>
      </c>
      <c r="C309" s="95" t="s">
        <v>311</v>
      </c>
      <c r="D309" s="96" t="s">
        <v>86</v>
      </c>
      <c r="E309" s="117">
        <f t="shared" ref="E309:N309" si="421">E310</f>
        <v>0</v>
      </c>
      <c r="F309" s="117">
        <f t="shared" si="421"/>
        <v>0</v>
      </c>
      <c r="G309" s="117">
        <f t="shared" si="421"/>
        <v>0</v>
      </c>
      <c r="H309" s="117">
        <f t="shared" si="421"/>
        <v>0</v>
      </c>
      <c r="I309" s="172">
        <f t="shared" si="421"/>
        <v>0</v>
      </c>
      <c r="J309" s="172">
        <f t="shared" si="421"/>
        <v>0</v>
      </c>
      <c r="K309" s="117">
        <f t="shared" si="421"/>
        <v>0</v>
      </c>
      <c r="L309" s="117">
        <f t="shared" si="421"/>
        <v>0</v>
      </c>
      <c r="M309" s="117">
        <f t="shared" si="421"/>
        <v>0</v>
      </c>
      <c r="N309" s="117">
        <f t="shared" si="421"/>
        <v>0</v>
      </c>
      <c r="O309" s="47"/>
      <c r="P309" s="47"/>
      <c r="Q309" s="47"/>
      <c r="R309" s="47"/>
    </row>
    <row r="310" spans="1:18" s="22" customFormat="1" ht="30" x14ac:dyDescent="0.25">
      <c r="A310" s="18">
        <v>253</v>
      </c>
      <c r="B310" s="97">
        <v>581000</v>
      </c>
      <c r="C310" s="104" t="s">
        <v>177</v>
      </c>
      <c r="D310" s="96" t="s">
        <v>87</v>
      </c>
      <c r="E310" s="100">
        <f t="shared" ref="E310:F310" si="422">E311+E312</f>
        <v>0</v>
      </c>
      <c r="F310" s="100">
        <f t="shared" si="422"/>
        <v>0</v>
      </c>
      <c r="G310" s="100">
        <f t="shared" ref="G310:L310" si="423">G311+G312</f>
        <v>0</v>
      </c>
      <c r="H310" s="100">
        <f t="shared" si="423"/>
        <v>0</v>
      </c>
      <c r="I310" s="168">
        <f t="shared" si="423"/>
        <v>0</v>
      </c>
      <c r="J310" s="168">
        <f t="shared" si="423"/>
        <v>0</v>
      </c>
      <c r="K310" s="100">
        <f t="shared" si="423"/>
        <v>0</v>
      </c>
      <c r="L310" s="100">
        <f t="shared" si="423"/>
        <v>0</v>
      </c>
      <c r="M310" s="100">
        <f t="shared" ref="M310:N310" si="424">M311+M312</f>
        <v>0</v>
      </c>
      <c r="N310" s="100">
        <f t="shared" si="424"/>
        <v>0</v>
      </c>
      <c r="O310" s="47"/>
      <c r="P310" s="47"/>
      <c r="Q310" s="47"/>
      <c r="R310" s="47"/>
    </row>
    <row r="311" spans="1:18" s="22" customFormat="1" ht="30" x14ac:dyDescent="0.25">
      <c r="A311" s="15">
        <v>254</v>
      </c>
      <c r="B311" s="110">
        <v>581100</v>
      </c>
      <c r="C311" s="102" t="s">
        <v>312</v>
      </c>
      <c r="D311" s="109">
        <v>254</v>
      </c>
      <c r="E311" s="41">
        <v>0</v>
      </c>
      <c r="F311" s="41">
        <v>0</v>
      </c>
      <c r="G311" s="41">
        <v>0</v>
      </c>
      <c r="H311" s="41">
        <v>0</v>
      </c>
      <c r="I311" s="169">
        <v>0</v>
      </c>
      <c r="J311" s="169">
        <v>0</v>
      </c>
      <c r="K311" s="41">
        <v>0</v>
      </c>
      <c r="L311" s="41">
        <v>0</v>
      </c>
      <c r="M311" s="80">
        <f t="shared" ref="M311:M312" si="425">K311-E311</f>
        <v>0</v>
      </c>
      <c r="N311" s="80">
        <f t="shared" ref="N311:N312" si="426">L311-F311</f>
        <v>0</v>
      </c>
      <c r="O311" s="52"/>
      <c r="P311" s="52"/>
      <c r="Q311" s="52"/>
      <c r="R311" s="52"/>
    </row>
    <row r="312" spans="1:18" s="22" customFormat="1" ht="30" x14ac:dyDescent="0.25">
      <c r="A312" s="18">
        <v>255</v>
      </c>
      <c r="B312" s="101">
        <v>581200</v>
      </c>
      <c r="C312" s="102" t="s">
        <v>313</v>
      </c>
      <c r="D312" s="109">
        <v>255</v>
      </c>
      <c r="E312" s="108">
        <v>0</v>
      </c>
      <c r="F312" s="41">
        <v>0</v>
      </c>
      <c r="G312" s="108">
        <v>0</v>
      </c>
      <c r="H312" s="108">
        <v>0</v>
      </c>
      <c r="I312" s="171">
        <v>0</v>
      </c>
      <c r="J312" s="171">
        <v>0</v>
      </c>
      <c r="K312" s="108">
        <v>0</v>
      </c>
      <c r="L312" s="41">
        <v>0</v>
      </c>
      <c r="M312" s="80">
        <f t="shared" si="425"/>
        <v>0</v>
      </c>
      <c r="N312" s="80">
        <f t="shared" si="426"/>
        <v>0</v>
      </c>
      <c r="O312" s="52"/>
      <c r="P312" s="52"/>
      <c r="Q312" s="52"/>
      <c r="R312" s="52"/>
    </row>
    <row r="313" spans="1:18" s="19" customFormat="1" ht="30" x14ac:dyDescent="0.25">
      <c r="A313" s="15">
        <v>256</v>
      </c>
      <c r="B313" s="118"/>
      <c r="C313" s="95" t="s">
        <v>314</v>
      </c>
      <c r="D313" s="96" t="s">
        <v>88</v>
      </c>
      <c r="E313" s="93">
        <f t="shared" ref="E313:F313" si="427">E224+E281</f>
        <v>74342278</v>
      </c>
      <c r="F313" s="93">
        <f t="shared" si="427"/>
        <v>104599</v>
      </c>
      <c r="G313" s="93">
        <f t="shared" ref="G313:L313" si="428">G224+G281</f>
        <v>58564622</v>
      </c>
      <c r="H313" s="93">
        <f t="shared" si="428"/>
        <v>97000</v>
      </c>
      <c r="I313" s="167">
        <f t="shared" si="428"/>
        <v>40933071.75</v>
      </c>
      <c r="J313" s="167">
        <f t="shared" si="428"/>
        <v>51301.5</v>
      </c>
      <c r="K313" s="93">
        <f t="shared" si="428"/>
        <v>76021974</v>
      </c>
      <c r="L313" s="93">
        <f t="shared" si="428"/>
        <v>67858</v>
      </c>
      <c r="M313" s="93">
        <f t="shared" ref="M313:N313" si="429">M224+M281</f>
        <v>1679696</v>
      </c>
      <c r="N313" s="93">
        <f t="shared" si="429"/>
        <v>-36741</v>
      </c>
      <c r="O313" s="47">
        <f t="shared" si="399"/>
        <v>55.060287162575236</v>
      </c>
      <c r="P313" s="47">
        <f t="shared" si="400"/>
        <v>49.045879979732121</v>
      </c>
      <c r="Q313" s="47">
        <f t="shared" si="401"/>
        <v>102.25940883866915</v>
      </c>
      <c r="R313" s="47">
        <f t="shared" si="402"/>
        <v>64.874425185709228</v>
      </c>
    </row>
    <row r="314" spans="1:18" s="19" customFormat="1" ht="77.25" customHeight="1" x14ac:dyDescent="0.25">
      <c r="A314" s="18"/>
      <c r="B314" s="119"/>
      <c r="C314" s="120"/>
      <c r="D314" s="121"/>
      <c r="E314" s="122"/>
      <c r="F314" s="122"/>
      <c r="G314" s="122"/>
      <c r="H314" s="122"/>
      <c r="I314" s="122"/>
      <c r="J314" s="122"/>
      <c r="K314" s="122"/>
      <c r="L314" s="122"/>
      <c r="M314" s="122"/>
      <c r="N314" s="122"/>
      <c r="O314" s="122"/>
      <c r="P314" s="122"/>
      <c r="Q314" s="122"/>
      <c r="R314" s="122"/>
    </row>
    <row r="315" spans="1:18" s="19" customFormat="1" ht="110.25" customHeight="1" x14ac:dyDescent="0.25">
      <c r="A315" s="18"/>
      <c r="B315" s="119"/>
      <c r="C315" s="120"/>
      <c r="D315" s="121"/>
      <c r="E315" s="122"/>
      <c r="F315" s="122"/>
      <c r="G315" s="122"/>
      <c r="H315" s="122"/>
      <c r="I315" s="122"/>
      <c r="J315" s="122"/>
      <c r="K315" s="122"/>
      <c r="L315" s="122"/>
      <c r="M315" s="122"/>
      <c r="N315" s="122"/>
      <c r="O315" s="122"/>
      <c r="P315" s="122"/>
      <c r="Q315" s="122"/>
      <c r="R315" s="122"/>
    </row>
    <row r="316" spans="1:18" s="19" customFormat="1" ht="87.75" customHeight="1" x14ac:dyDescent="0.25">
      <c r="A316" s="18"/>
      <c r="B316" s="119"/>
      <c r="C316" s="120"/>
      <c r="D316" s="121"/>
      <c r="E316" s="122"/>
      <c r="F316" s="122"/>
      <c r="G316" s="122"/>
      <c r="H316" s="122"/>
      <c r="I316" s="122"/>
      <c r="J316" s="122"/>
      <c r="K316" s="122"/>
      <c r="L316" s="122"/>
      <c r="M316" s="122"/>
      <c r="N316" s="122"/>
      <c r="O316" s="122"/>
      <c r="P316" s="122"/>
      <c r="Q316" s="122"/>
      <c r="R316" s="122"/>
    </row>
    <row r="317" spans="1:18" s="17" customFormat="1" ht="51" customHeight="1" x14ac:dyDescent="0.25">
      <c r="A317" s="15"/>
      <c r="B317" s="202" t="s">
        <v>420</v>
      </c>
      <c r="C317" s="202"/>
      <c r="D317" s="202"/>
      <c r="E317" s="202"/>
      <c r="F317" s="202"/>
      <c r="G317" s="202"/>
      <c r="H317" s="202"/>
      <c r="I317" s="202"/>
      <c r="J317" s="202"/>
      <c r="K317" s="202"/>
      <c r="L317" s="202"/>
      <c r="M317" s="202"/>
      <c r="N317" s="202"/>
      <c r="O317" s="202"/>
      <c r="P317" s="202"/>
      <c r="Q317" s="202"/>
      <c r="R317" s="202"/>
    </row>
    <row r="318" spans="1:18" s="17" customFormat="1" ht="16.5" customHeight="1" x14ac:dyDescent="0.25">
      <c r="A318" s="15"/>
      <c r="B318" s="123"/>
      <c r="C318" s="123"/>
      <c r="D318" s="91"/>
      <c r="E318" s="90"/>
      <c r="F318" s="90"/>
      <c r="G318" s="90"/>
      <c r="H318" s="90"/>
      <c r="I318" s="90"/>
      <c r="J318" s="90"/>
      <c r="K318" s="90"/>
      <c r="L318" s="90"/>
      <c r="M318" s="90"/>
      <c r="N318" s="90"/>
      <c r="O318" s="90"/>
      <c r="P318" s="90"/>
      <c r="Q318" s="90"/>
      <c r="R318" s="90"/>
    </row>
    <row r="319" spans="1:18" s="19" customFormat="1" ht="63.75" x14ac:dyDescent="0.25">
      <c r="A319" s="18"/>
      <c r="B319" s="42" t="s">
        <v>122</v>
      </c>
      <c r="C319" s="42" t="s">
        <v>123</v>
      </c>
      <c r="D319" s="42" t="s">
        <v>124</v>
      </c>
      <c r="E319" s="42" t="s">
        <v>405</v>
      </c>
      <c r="F319" s="42" t="s">
        <v>406</v>
      </c>
      <c r="G319" s="184" t="s">
        <v>403</v>
      </c>
      <c r="H319" s="184" t="s">
        <v>404</v>
      </c>
      <c r="I319" s="42" t="s">
        <v>411</v>
      </c>
      <c r="J319" s="42" t="s">
        <v>412</v>
      </c>
      <c r="K319" s="42" t="s">
        <v>409</v>
      </c>
      <c r="L319" s="42" t="s">
        <v>410</v>
      </c>
      <c r="M319" s="42" t="s">
        <v>422</v>
      </c>
      <c r="N319" s="42" t="s">
        <v>423</v>
      </c>
      <c r="O319" s="42" t="s">
        <v>407</v>
      </c>
      <c r="P319" s="42" t="s">
        <v>408</v>
      </c>
      <c r="Q319" s="42" t="s">
        <v>424</v>
      </c>
      <c r="R319" s="42" t="s">
        <v>425</v>
      </c>
    </row>
    <row r="320" spans="1:18" s="21" customFormat="1" x14ac:dyDescent="0.25">
      <c r="A320" s="20"/>
      <c r="B320" s="43">
        <v>1</v>
      </c>
      <c r="C320" s="44">
        <v>2</v>
      </c>
      <c r="D320" s="43">
        <v>3</v>
      </c>
      <c r="E320" s="44">
        <v>3</v>
      </c>
      <c r="F320" s="44">
        <v>4</v>
      </c>
      <c r="G320" s="44">
        <v>5</v>
      </c>
      <c r="H320" s="44">
        <v>6</v>
      </c>
      <c r="I320" s="44">
        <v>5</v>
      </c>
      <c r="J320" s="44">
        <v>6</v>
      </c>
      <c r="K320" s="44">
        <v>5</v>
      </c>
      <c r="L320" s="44">
        <v>6</v>
      </c>
      <c r="M320" s="44">
        <v>7</v>
      </c>
      <c r="N320" s="44">
        <v>8</v>
      </c>
      <c r="O320" s="44">
        <v>11</v>
      </c>
      <c r="P320" s="44">
        <v>12</v>
      </c>
      <c r="Q320" s="44">
        <v>9</v>
      </c>
      <c r="R320" s="44">
        <v>10</v>
      </c>
    </row>
    <row r="321" spans="1:18" s="19" customFormat="1" x14ac:dyDescent="0.25">
      <c r="A321" s="18">
        <v>257</v>
      </c>
      <c r="B321" s="124"/>
      <c r="C321" s="125" t="s">
        <v>315</v>
      </c>
      <c r="D321" s="96" t="s">
        <v>89</v>
      </c>
      <c r="E321" s="126">
        <f t="shared" ref="E321:F321" si="430">E322+E344+E363+E382</f>
        <v>5784204</v>
      </c>
      <c r="F321" s="126">
        <f t="shared" si="430"/>
        <v>0</v>
      </c>
      <c r="G321" s="126">
        <f t="shared" ref="G321:L321" si="431">G322+G344+G363+G382</f>
        <v>6788904</v>
      </c>
      <c r="H321" s="126">
        <f t="shared" si="431"/>
        <v>0</v>
      </c>
      <c r="I321" s="173">
        <f t="shared" si="431"/>
        <v>-1197171.29</v>
      </c>
      <c r="J321" s="173">
        <f t="shared" si="431"/>
        <v>0</v>
      </c>
      <c r="K321" s="126">
        <f t="shared" si="431"/>
        <v>13329917</v>
      </c>
      <c r="L321" s="126">
        <f t="shared" si="431"/>
        <v>0</v>
      </c>
      <c r="M321" s="126">
        <f t="shared" ref="M321:N321" si="432">M322+M344+M363+M382</f>
        <v>7545713</v>
      </c>
      <c r="N321" s="126">
        <f t="shared" si="432"/>
        <v>0</v>
      </c>
      <c r="O321" s="47">
        <f t="shared" ref="O321:O331" si="433">I321/E321*100</f>
        <v>-20.697252206180831</v>
      </c>
      <c r="P321" s="47"/>
      <c r="Q321" s="47">
        <f t="shared" ref="Q321:Q331" si="434">K321/E321*100</f>
        <v>230.453784133478</v>
      </c>
      <c r="R321" s="47"/>
    </row>
    <row r="322" spans="1:18" s="19" customFormat="1" ht="23.25" customHeight="1" x14ac:dyDescent="0.25">
      <c r="A322" s="18">
        <v>258</v>
      </c>
      <c r="B322" s="124"/>
      <c r="C322" s="125" t="s">
        <v>316</v>
      </c>
      <c r="D322" s="96" t="s">
        <v>90</v>
      </c>
      <c r="E322" s="126">
        <f t="shared" ref="E322:F322" si="435">E323-E333</f>
        <v>38400</v>
      </c>
      <c r="F322" s="126">
        <f t="shared" si="435"/>
        <v>0</v>
      </c>
      <c r="G322" s="126">
        <f t="shared" ref="G322:L322" si="436">G323-G333</f>
        <v>38400</v>
      </c>
      <c r="H322" s="126">
        <f t="shared" si="436"/>
        <v>0</v>
      </c>
      <c r="I322" s="173">
        <f t="shared" si="436"/>
        <v>0</v>
      </c>
      <c r="J322" s="173">
        <f t="shared" si="436"/>
        <v>0</v>
      </c>
      <c r="K322" s="126">
        <f t="shared" si="436"/>
        <v>62000</v>
      </c>
      <c r="L322" s="126">
        <f t="shared" si="436"/>
        <v>0</v>
      </c>
      <c r="M322" s="126">
        <f t="shared" ref="M322:N322" si="437">M323-M333</f>
        <v>23600</v>
      </c>
      <c r="N322" s="126">
        <f t="shared" si="437"/>
        <v>0</v>
      </c>
      <c r="O322" s="47">
        <f t="shared" si="433"/>
        <v>0</v>
      </c>
      <c r="P322" s="47"/>
      <c r="Q322" s="47">
        <f t="shared" si="434"/>
        <v>161.45833333333331</v>
      </c>
      <c r="R322" s="47"/>
    </row>
    <row r="323" spans="1:18" s="19" customFormat="1" x14ac:dyDescent="0.25">
      <c r="A323" s="18">
        <v>259</v>
      </c>
      <c r="B323" s="127">
        <v>910000</v>
      </c>
      <c r="C323" s="125" t="s">
        <v>317</v>
      </c>
      <c r="D323" s="96" t="s">
        <v>91</v>
      </c>
      <c r="E323" s="126">
        <f t="shared" ref="E323:F323" si="438">E324+E330</f>
        <v>38400</v>
      </c>
      <c r="F323" s="126">
        <f t="shared" si="438"/>
        <v>0</v>
      </c>
      <c r="G323" s="126">
        <f t="shared" ref="G323:L323" si="439">G324+G330</f>
        <v>38400</v>
      </c>
      <c r="H323" s="126">
        <f t="shared" si="439"/>
        <v>0</v>
      </c>
      <c r="I323" s="173">
        <f t="shared" si="439"/>
        <v>0</v>
      </c>
      <c r="J323" s="173">
        <f t="shared" si="439"/>
        <v>0</v>
      </c>
      <c r="K323" s="126">
        <f t="shared" si="439"/>
        <v>62000</v>
      </c>
      <c r="L323" s="126">
        <f t="shared" si="439"/>
        <v>0</v>
      </c>
      <c r="M323" s="126">
        <f t="shared" ref="M323:N323" si="440">M324+M330</f>
        <v>23600</v>
      </c>
      <c r="N323" s="126">
        <f t="shared" si="440"/>
        <v>0</v>
      </c>
      <c r="O323" s="47">
        <f t="shared" si="433"/>
        <v>0</v>
      </c>
      <c r="P323" s="47"/>
      <c r="Q323" s="47">
        <f t="shared" si="434"/>
        <v>161.45833333333331</v>
      </c>
      <c r="R323" s="47"/>
    </row>
    <row r="324" spans="1:18" s="19" customFormat="1" ht="30" x14ac:dyDescent="0.25">
      <c r="A324" s="18">
        <v>260</v>
      </c>
      <c r="B324" s="128">
        <v>911000</v>
      </c>
      <c r="C324" s="129" t="s">
        <v>182</v>
      </c>
      <c r="D324" s="99" t="s">
        <v>92</v>
      </c>
      <c r="E324" s="130">
        <f t="shared" ref="E324:F324" si="441">E325+E326+E327+E328+E329</f>
        <v>0</v>
      </c>
      <c r="F324" s="130">
        <f t="shared" si="441"/>
        <v>0</v>
      </c>
      <c r="G324" s="130">
        <f t="shared" ref="G324:L324" si="442">G325+G326+G327+G328+G329</f>
        <v>0</v>
      </c>
      <c r="H324" s="130">
        <f t="shared" si="442"/>
        <v>0</v>
      </c>
      <c r="I324" s="174">
        <f t="shared" si="442"/>
        <v>0</v>
      </c>
      <c r="J324" s="174">
        <f t="shared" si="442"/>
        <v>0</v>
      </c>
      <c r="K324" s="130">
        <f t="shared" si="442"/>
        <v>0</v>
      </c>
      <c r="L324" s="130">
        <f t="shared" si="442"/>
        <v>0</v>
      </c>
      <c r="M324" s="130">
        <f t="shared" ref="M324:N324" si="443">M325+M326+M327+M328+M329</f>
        <v>0</v>
      </c>
      <c r="N324" s="130">
        <f t="shared" si="443"/>
        <v>0</v>
      </c>
      <c r="O324" s="47"/>
      <c r="P324" s="47"/>
      <c r="Q324" s="47"/>
      <c r="R324" s="47"/>
    </row>
    <row r="325" spans="1:18" s="19" customFormat="1" x14ac:dyDescent="0.25">
      <c r="A325" s="18">
        <v>261</v>
      </c>
      <c r="B325" s="131">
        <v>911100</v>
      </c>
      <c r="C325" s="132" t="s">
        <v>318</v>
      </c>
      <c r="D325" s="109">
        <v>261</v>
      </c>
      <c r="E325" s="80">
        <v>0</v>
      </c>
      <c r="F325" s="80">
        <v>0</v>
      </c>
      <c r="G325" s="80">
        <v>0</v>
      </c>
      <c r="H325" s="80">
        <v>0</v>
      </c>
      <c r="I325" s="175">
        <v>0</v>
      </c>
      <c r="J325" s="175">
        <v>0</v>
      </c>
      <c r="K325" s="80">
        <v>0</v>
      </c>
      <c r="L325" s="80">
        <v>0</v>
      </c>
      <c r="M325" s="80">
        <f t="shared" ref="M325:M329" si="444">K325-E325</f>
        <v>0</v>
      </c>
      <c r="N325" s="80">
        <f t="shared" ref="N325:N329" si="445">L325-F325</f>
        <v>0</v>
      </c>
      <c r="O325" s="52"/>
      <c r="P325" s="52"/>
      <c r="Q325" s="52"/>
      <c r="R325" s="52"/>
    </row>
    <row r="326" spans="1:18" s="19" customFormat="1" x14ac:dyDescent="0.25">
      <c r="A326" s="18">
        <v>262</v>
      </c>
      <c r="B326" s="131">
        <v>911200</v>
      </c>
      <c r="C326" s="132" t="s">
        <v>319</v>
      </c>
      <c r="D326" s="109">
        <v>262</v>
      </c>
      <c r="E326" s="80">
        <v>0</v>
      </c>
      <c r="F326" s="80">
        <v>0</v>
      </c>
      <c r="G326" s="80">
        <v>0</v>
      </c>
      <c r="H326" s="80">
        <v>0</v>
      </c>
      <c r="I326" s="175">
        <v>0</v>
      </c>
      <c r="J326" s="175">
        <v>0</v>
      </c>
      <c r="K326" s="80">
        <v>0</v>
      </c>
      <c r="L326" s="80">
        <v>0</v>
      </c>
      <c r="M326" s="80">
        <f t="shared" si="444"/>
        <v>0</v>
      </c>
      <c r="N326" s="80">
        <f t="shared" si="445"/>
        <v>0</v>
      </c>
      <c r="O326" s="52"/>
      <c r="P326" s="52"/>
      <c r="Q326" s="52"/>
      <c r="R326" s="52"/>
    </row>
    <row r="327" spans="1:18" s="19" customFormat="1" x14ac:dyDescent="0.25">
      <c r="A327" s="18">
        <v>263</v>
      </c>
      <c r="B327" s="131">
        <v>911300</v>
      </c>
      <c r="C327" s="132" t="s">
        <v>320</v>
      </c>
      <c r="D327" s="109">
        <v>263</v>
      </c>
      <c r="E327" s="80">
        <v>0</v>
      </c>
      <c r="F327" s="80">
        <v>0</v>
      </c>
      <c r="G327" s="80">
        <v>0</v>
      </c>
      <c r="H327" s="80">
        <v>0</v>
      </c>
      <c r="I327" s="175">
        <v>0</v>
      </c>
      <c r="J327" s="175">
        <v>0</v>
      </c>
      <c r="K327" s="80">
        <v>0</v>
      </c>
      <c r="L327" s="80">
        <v>0</v>
      </c>
      <c r="M327" s="80">
        <f t="shared" si="444"/>
        <v>0</v>
      </c>
      <c r="N327" s="80">
        <f t="shared" si="445"/>
        <v>0</v>
      </c>
      <c r="O327" s="52"/>
      <c r="P327" s="52"/>
      <c r="Q327" s="52"/>
      <c r="R327" s="52"/>
    </row>
    <row r="328" spans="1:18" s="19" customFormat="1" x14ac:dyDescent="0.25">
      <c r="A328" s="18">
        <v>264</v>
      </c>
      <c r="B328" s="131">
        <v>911400</v>
      </c>
      <c r="C328" s="132" t="s">
        <v>321</v>
      </c>
      <c r="D328" s="109">
        <v>264</v>
      </c>
      <c r="E328" s="80">
        <v>0</v>
      </c>
      <c r="F328" s="80">
        <v>0</v>
      </c>
      <c r="G328" s="80">
        <v>0</v>
      </c>
      <c r="H328" s="80">
        <v>0</v>
      </c>
      <c r="I328" s="175">
        <v>0</v>
      </c>
      <c r="J328" s="175">
        <v>0</v>
      </c>
      <c r="K328" s="80">
        <v>0</v>
      </c>
      <c r="L328" s="80">
        <v>0</v>
      </c>
      <c r="M328" s="80">
        <f t="shared" si="444"/>
        <v>0</v>
      </c>
      <c r="N328" s="80">
        <f t="shared" si="445"/>
        <v>0</v>
      </c>
      <c r="O328" s="52"/>
      <c r="P328" s="52"/>
      <c r="Q328" s="52"/>
      <c r="R328" s="52"/>
    </row>
    <row r="329" spans="1:18" s="19" customFormat="1" x14ac:dyDescent="0.25">
      <c r="A329" s="18">
        <v>265</v>
      </c>
      <c r="B329" s="131">
        <v>911500</v>
      </c>
      <c r="C329" s="132" t="s">
        <v>322</v>
      </c>
      <c r="D329" s="109">
        <v>265</v>
      </c>
      <c r="E329" s="80">
        <v>0</v>
      </c>
      <c r="F329" s="80">
        <v>0</v>
      </c>
      <c r="G329" s="80">
        <v>0</v>
      </c>
      <c r="H329" s="80">
        <v>0</v>
      </c>
      <c r="I329" s="175">
        <v>0</v>
      </c>
      <c r="J329" s="175">
        <v>0</v>
      </c>
      <c r="K329" s="80">
        <v>0</v>
      </c>
      <c r="L329" s="80">
        <v>0</v>
      </c>
      <c r="M329" s="80">
        <f t="shared" si="444"/>
        <v>0</v>
      </c>
      <c r="N329" s="80">
        <f t="shared" si="445"/>
        <v>0</v>
      </c>
      <c r="O329" s="52"/>
      <c r="P329" s="52"/>
      <c r="Q329" s="52"/>
      <c r="R329" s="52"/>
    </row>
    <row r="330" spans="1:18" s="19" customFormat="1" ht="30" x14ac:dyDescent="0.25">
      <c r="A330" s="18">
        <v>266</v>
      </c>
      <c r="B330" s="128">
        <v>918000</v>
      </c>
      <c r="C330" s="129" t="s">
        <v>183</v>
      </c>
      <c r="D330" s="96" t="s">
        <v>93</v>
      </c>
      <c r="E330" s="130">
        <f t="shared" ref="E330:F330" si="446">E331+E332</f>
        <v>38400</v>
      </c>
      <c r="F330" s="130">
        <f t="shared" si="446"/>
        <v>0</v>
      </c>
      <c r="G330" s="130">
        <f t="shared" ref="G330:L330" si="447">G331+G332</f>
        <v>38400</v>
      </c>
      <c r="H330" s="130">
        <f t="shared" si="447"/>
        <v>0</v>
      </c>
      <c r="I330" s="174">
        <f t="shared" si="447"/>
        <v>0</v>
      </c>
      <c r="J330" s="174">
        <f t="shared" si="447"/>
        <v>0</v>
      </c>
      <c r="K330" s="130">
        <f t="shared" si="447"/>
        <v>62000</v>
      </c>
      <c r="L330" s="130">
        <f t="shared" si="447"/>
        <v>0</v>
      </c>
      <c r="M330" s="130">
        <f t="shared" ref="M330:N330" si="448">M331+M332</f>
        <v>23600</v>
      </c>
      <c r="N330" s="130">
        <f t="shared" si="448"/>
        <v>0</v>
      </c>
      <c r="O330" s="47">
        <f t="shared" si="433"/>
        <v>0</v>
      </c>
      <c r="P330" s="47"/>
      <c r="Q330" s="47">
        <f t="shared" si="434"/>
        <v>161.45833333333331</v>
      </c>
      <c r="R330" s="47"/>
    </row>
    <row r="331" spans="1:18" s="19" customFormat="1" ht="30" x14ac:dyDescent="0.25">
      <c r="A331" s="18">
        <v>267</v>
      </c>
      <c r="B331" s="131">
        <v>918100</v>
      </c>
      <c r="C331" s="132" t="s">
        <v>323</v>
      </c>
      <c r="D331" s="109">
        <v>267</v>
      </c>
      <c r="E331" s="80">
        <v>38400</v>
      </c>
      <c r="F331" s="80">
        <v>0</v>
      </c>
      <c r="G331" s="80">
        <v>38400</v>
      </c>
      <c r="H331" s="80">
        <v>0</v>
      </c>
      <c r="I331" s="175">
        <v>0</v>
      </c>
      <c r="J331" s="175">
        <v>0</v>
      </c>
      <c r="K331" s="80">
        <v>62000</v>
      </c>
      <c r="L331" s="80">
        <v>0</v>
      </c>
      <c r="M331" s="80">
        <f t="shared" ref="M331:M332" si="449">K331-E331</f>
        <v>23600</v>
      </c>
      <c r="N331" s="80">
        <f t="shared" ref="N331:N332" si="450">L331-F331</f>
        <v>0</v>
      </c>
      <c r="O331" s="52">
        <f t="shared" si="433"/>
        <v>0</v>
      </c>
      <c r="P331" s="52"/>
      <c r="Q331" s="52">
        <f t="shared" si="434"/>
        <v>161.45833333333331</v>
      </c>
      <c r="R331" s="52"/>
    </row>
    <row r="332" spans="1:18" s="19" customFormat="1" ht="30" x14ac:dyDescent="0.25">
      <c r="A332" s="18">
        <v>268</v>
      </c>
      <c r="B332" s="131">
        <v>918200</v>
      </c>
      <c r="C332" s="132" t="s">
        <v>324</v>
      </c>
      <c r="D332" s="109">
        <v>268</v>
      </c>
      <c r="E332" s="133">
        <v>0</v>
      </c>
      <c r="F332" s="80">
        <v>0</v>
      </c>
      <c r="G332" s="133">
        <v>0</v>
      </c>
      <c r="H332" s="133">
        <v>0</v>
      </c>
      <c r="I332" s="176">
        <v>0</v>
      </c>
      <c r="J332" s="175">
        <v>0</v>
      </c>
      <c r="K332" s="133">
        <v>0</v>
      </c>
      <c r="L332" s="80">
        <v>0</v>
      </c>
      <c r="M332" s="80">
        <f t="shared" si="449"/>
        <v>0</v>
      </c>
      <c r="N332" s="80">
        <f t="shared" si="450"/>
        <v>0</v>
      </c>
      <c r="O332" s="52"/>
      <c r="P332" s="52"/>
      <c r="Q332" s="52"/>
      <c r="R332" s="52"/>
    </row>
    <row r="333" spans="1:18" s="23" customFormat="1" x14ac:dyDescent="0.25">
      <c r="A333" s="18">
        <v>269</v>
      </c>
      <c r="B333" s="128">
        <v>610000</v>
      </c>
      <c r="C333" s="125" t="s">
        <v>325</v>
      </c>
      <c r="D333" s="99" t="s">
        <v>94</v>
      </c>
      <c r="E333" s="126">
        <f t="shared" ref="E333:F333" si="451">E334+E340</f>
        <v>0</v>
      </c>
      <c r="F333" s="126">
        <f t="shared" si="451"/>
        <v>0</v>
      </c>
      <c r="G333" s="126">
        <f t="shared" ref="G333:L333" si="452">G334+G340</f>
        <v>0</v>
      </c>
      <c r="H333" s="126">
        <f t="shared" si="452"/>
        <v>0</v>
      </c>
      <c r="I333" s="173">
        <f t="shared" si="452"/>
        <v>0</v>
      </c>
      <c r="J333" s="173">
        <f t="shared" si="452"/>
        <v>0</v>
      </c>
      <c r="K333" s="126">
        <f t="shared" si="452"/>
        <v>0</v>
      </c>
      <c r="L333" s="126">
        <f t="shared" si="452"/>
        <v>0</v>
      </c>
      <c r="M333" s="126">
        <f t="shared" ref="M333:N333" si="453">M334+M340</f>
        <v>0</v>
      </c>
      <c r="N333" s="126">
        <f t="shared" si="453"/>
        <v>0</v>
      </c>
      <c r="O333" s="47"/>
      <c r="P333" s="47"/>
      <c r="Q333" s="47"/>
      <c r="R333" s="47"/>
    </row>
    <row r="334" spans="1:18" s="23" customFormat="1" ht="30" x14ac:dyDescent="0.25">
      <c r="A334" s="18">
        <v>270</v>
      </c>
      <c r="B334" s="128">
        <v>611000</v>
      </c>
      <c r="C334" s="129" t="s">
        <v>185</v>
      </c>
      <c r="D334" s="99" t="s">
        <v>95</v>
      </c>
      <c r="E334" s="130">
        <f t="shared" ref="E334:F334" si="454">E335+E336+E337+E338+E339</f>
        <v>0</v>
      </c>
      <c r="F334" s="130">
        <f t="shared" si="454"/>
        <v>0</v>
      </c>
      <c r="G334" s="130">
        <f t="shared" ref="G334:L334" si="455">G335+G336+G337+G338+G339</f>
        <v>0</v>
      </c>
      <c r="H334" s="130">
        <f t="shared" si="455"/>
        <v>0</v>
      </c>
      <c r="I334" s="174">
        <f t="shared" si="455"/>
        <v>0</v>
      </c>
      <c r="J334" s="174">
        <f t="shared" si="455"/>
        <v>0</v>
      </c>
      <c r="K334" s="130">
        <f t="shared" si="455"/>
        <v>0</v>
      </c>
      <c r="L334" s="130">
        <f t="shared" si="455"/>
        <v>0</v>
      </c>
      <c r="M334" s="130">
        <f t="shared" ref="M334:N334" si="456">M335+M336+M337+M338+M339</f>
        <v>0</v>
      </c>
      <c r="N334" s="130">
        <f t="shared" si="456"/>
        <v>0</v>
      </c>
      <c r="O334" s="47"/>
      <c r="P334" s="47"/>
      <c r="Q334" s="47"/>
      <c r="R334" s="47"/>
    </row>
    <row r="335" spans="1:18" s="17" customFormat="1" x14ac:dyDescent="0.25">
      <c r="A335" s="18">
        <v>271</v>
      </c>
      <c r="B335" s="134">
        <v>611100</v>
      </c>
      <c r="C335" s="132" t="s">
        <v>326</v>
      </c>
      <c r="D335" s="109">
        <v>271</v>
      </c>
      <c r="E335" s="80">
        <v>0</v>
      </c>
      <c r="F335" s="80">
        <v>0</v>
      </c>
      <c r="G335" s="80">
        <v>0</v>
      </c>
      <c r="H335" s="80">
        <v>0</v>
      </c>
      <c r="I335" s="175">
        <v>0</v>
      </c>
      <c r="J335" s="175">
        <v>0</v>
      </c>
      <c r="K335" s="80">
        <v>0</v>
      </c>
      <c r="L335" s="80">
        <v>0</v>
      </c>
      <c r="M335" s="80">
        <f t="shared" ref="M335:M339" si="457">K335-E335</f>
        <v>0</v>
      </c>
      <c r="N335" s="80">
        <f t="shared" ref="N335:N339" si="458">L335-F335</f>
        <v>0</v>
      </c>
      <c r="O335" s="52"/>
      <c r="P335" s="52"/>
      <c r="Q335" s="52"/>
      <c r="R335" s="52"/>
    </row>
    <row r="336" spans="1:18" s="17" customFormat="1" x14ac:dyDescent="0.25">
      <c r="A336" s="18">
        <v>272</v>
      </c>
      <c r="B336" s="134">
        <v>611200</v>
      </c>
      <c r="C336" s="132" t="s">
        <v>327</v>
      </c>
      <c r="D336" s="109">
        <v>272</v>
      </c>
      <c r="E336" s="80">
        <v>0</v>
      </c>
      <c r="F336" s="80">
        <v>0</v>
      </c>
      <c r="G336" s="80">
        <v>0</v>
      </c>
      <c r="H336" s="80">
        <v>0</v>
      </c>
      <c r="I336" s="175">
        <v>0</v>
      </c>
      <c r="J336" s="175">
        <v>0</v>
      </c>
      <c r="K336" s="80">
        <v>0</v>
      </c>
      <c r="L336" s="80">
        <v>0</v>
      </c>
      <c r="M336" s="80">
        <f t="shared" si="457"/>
        <v>0</v>
      </c>
      <c r="N336" s="80">
        <f t="shared" si="458"/>
        <v>0</v>
      </c>
      <c r="O336" s="52"/>
      <c r="P336" s="52"/>
      <c r="Q336" s="52"/>
      <c r="R336" s="52"/>
    </row>
    <row r="337" spans="1:18" s="17" customFormat="1" x14ac:dyDescent="0.25">
      <c r="A337" s="18">
        <v>273</v>
      </c>
      <c r="B337" s="134">
        <v>611300</v>
      </c>
      <c r="C337" s="132" t="s">
        <v>328</v>
      </c>
      <c r="D337" s="109">
        <v>273</v>
      </c>
      <c r="E337" s="80">
        <v>0</v>
      </c>
      <c r="F337" s="80">
        <v>0</v>
      </c>
      <c r="G337" s="80">
        <v>0</v>
      </c>
      <c r="H337" s="80">
        <v>0</v>
      </c>
      <c r="I337" s="175">
        <v>0</v>
      </c>
      <c r="J337" s="175">
        <v>0</v>
      </c>
      <c r="K337" s="80">
        <v>0</v>
      </c>
      <c r="L337" s="80">
        <v>0</v>
      </c>
      <c r="M337" s="80">
        <f t="shared" si="457"/>
        <v>0</v>
      </c>
      <c r="N337" s="80">
        <f t="shared" si="458"/>
        <v>0</v>
      </c>
      <c r="O337" s="52"/>
      <c r="P337" s="52"/>
      <c r="Q337" s="52"/>
      <c r="R337" s="52"/>
    </row>
    <row r="338" spans="1:18" s="17" customFormat="1" x14ac:dyDescent="0.25">
      <c r="A338" s="18">
        <v>274</v>
      </c>
      <c r="B338" s="134">
        <v>611400</v>
      </c>
      <c r="C338" s="132" t="s">
        <v>329</v>
      </c>
      <c r="D338" s="109">
        <v>274</v>
      </c>
      <c r="E338" s="80">
        <v>0</v>
      </c>
      <c r="F338" s="80">
        <v>0</v>
      </c>
      <c r="G338" s="80">
        <v>0</v>
      </c>
      <c r="H338" s="80">
        <v>0</v>
      </c>
      <c r="I338" s="175">
        <v>0</v>
      </c>
      <c r="J338" s="175">
        <v>0</v>
      </c>
      <c r="K338" s="80">
        <v>0</v>
      </c>
      <c r="L338" s="80">
        <v>0</v>
      </c>
      <c r="M338" s="80">
        <f t="shared" si="457"/>
        <v>0</v>
      </c>
      <c r="N338" s="80">
        <f t="shared" si="458"/>
        <v>0</v>
      </c>
      <c r="O338" s="52"/>
      <c r="P338" s="52"/>
      <c r="Q338" s="52"/>
      <c r="R338" s="52"/>
    </row>
    <row r="339" spans="1:18" s="17" customFormat="1" x14ac:dyDescent="0.25">
      <c r="A339" s="18">
        <v>275</v>
      </c>
      <c r="B339" s="134">
        <v>611500</v>
      </c>
      <c r="C339" s="135" t="s">
        <v>330</v>
      </c>
      <c r="D339" s="109">
        <v>275</v>
      </c>
      <c r="E339" s="80">
        <v>0</v>
      </c>
      <c r="F339" s="80">
        <v>0</v>
      </c>
      <c r="G339" s="80">
        <v>0</v>
      </c>
      <c r="H339" s="80">
        <v>0</v>
      </c>
      <c r="I339" s="175">
        <v>0</v>
      </c>
      <c r="J339" s="175">
        <v>0</v>
      </c>
      <c r="K339" s="80">
        <v>0</v>
      </c>
      <c r="L339" s="80">
        <v>0</v>
      </c>
      <c r="M339" s="80">
        <f t="shared" si="457"/>
        <v>0</v>
      </c>
      <c r="N339" s="80">
        <f t="shared" si="458"/>
        <v>0</v>
      </c>
      <c r="O339" s="52"/>
      <c r="P339" s="52"/>
      <c r="Q339" s="52"/>
      <c r="R339" s="52"/>
    </row>
    <row r="340" spans="1:18" s="17" customFormat="1" ht="30" x14ac:dyDescent="0.25">
      <c r="A340" s="18">
        <v>276</v>
      </c>
      <c r="B340" s="128">
        <v>618000</v>
      </c>
      <c r="C340" s="129" t="s">
        <v>186</v>
      </c>
      <c r="D340" s="136" t="s">
        <v>96</v>
      </c>
      <c r="E340" s="137">
        <f t="shared" ref="E340:F340" si="459">E341+E342</f>
        <v>0</v>
      </c>
      <c r="F340" s="137">
        <f t="shared" si="459"/>
        <v>0</v>
      </c>
      <c r="G340" s="137">
        <f t="shared" ref="G340:L340" si="460">G341+G342</f>
        <v>0</v>
      </c>
      <c r="H340" s="137">
        <f t="shared" si="460"/>
        <v>0</v>
      </c>
      <c r="I340" s="177">
        <f t="shared" si="460"/>
        <v>0</v>
      </c>
      <c r="J340" s="177">
        <f t="shared" si="460"/>
        <v>0</v>
      </c>
      <c r="K340" s="137">
        <f>K341+K342</f>
        <v>0</v>
      </c>
      <c r="L340" s="137">
        <f t="shared" si="460"/>
        <v>0</v>
      </c>
      <c r="M340" s="137">
        <f t="shared" ref="M340:N340" si="461">M341+M342</f>
        <v>0</v>
      </c>
      <c r="N340" s="137">
        <f t="shared" si="461"/>
        <v>0</v>
      </c>
      <c r="O340" s="47"/>
      <c r="P340" s="47"/>
      <c r="Q340" s="47"/>
      <c r="R340" s="47"/>
    </row>
    <row r="341" spans="1:18" s="17" customFormat="1" ht="30" x14ac:dyDescent="0.25">
      <c r="A341" s="18">
        <v>277</v>
      </c>
      <c r="B341" s="134">
        <v>618100</v>
      </c>
      <c r="C341" s="132" t="s">
        <v>331</v>
      </c>
      <c r="D341" s="115">
        <v>277</v>
      </c>
      <c r="E341" s="138">
        <v>0</v>
      </c>
      <c r="F341" s="80">
        <v>0</v>
      </c>
      <c r="G341" s="138">
        <v>0</v>
      </c>
      <c r="H341" s="138">
        <v>0</v>
      </c>
      <c r="I341" s="178">
        <v>0</v>
      </c>
      <c r="J341" s="175">
        <v>0</v>
      </c>
      <c r="K341" s="138">
        <v>0</v>
      </c>
      <c r="L341" s="80">
        <v>0</v>
      </c>
      <c r="M341" s="80">
        <f t="shared" ref="M341:M342" si="462">K341-E341</f>
        <v>0</v>
      </c>
      <c r="N341" s="80">
        <f t="shared" ref="N341:N342" si="463">L341-F341</f>
        <v>0</v>
      </c>
      <c r="O341" s="52"/>
      <c r="P341" s="52"/>
      <c r="Q341" s="52"/>
      <c r="R341" s="52"/>
    </row>
    <row r="342" spans="1:18" s="17" customFormat="1" ht="30" x14ac:dyDescent="0.25">
      <c r="A342" s="18">
        <v>278</v>
      </c>
      <c r="B342" s="134">
        <v>618200</v>
      </c>
      <c r="C342" s="132" t="s">
        <v>332</v>
      </c>
      <c r="D342" s="115">
        <v>278</v>
      </c>
      <c r="E342" s="139">
        <v>0</v>
      </c>
      <c r="F342" s="80">
        <v>0</v>
      </c>
      <c r="G342" s="139">
        <v>0</v>
      </c>
      <c r="H342" s="139">
        <v>0</v>
      </c>
      <c r="I342" s="179">
        <v>0</v>
      </c>
      <c r="J342" s="175">
        <v>0</v>
      </c>
      <c r="K342" s="139">
        <v>0</v>
      </c>
      <c r="L342" s="80">
        <v>0</v>
      </c>
      <c r="M342" s="80">
        <f t="shared" si="462"/>
        <v>0</v>
      </c>
      <c r="N342" s="80">
        <f t="shared" si="463"/>
        <v>0</v>
      </c>
      <c r="O342" s="52"/>
      <c r="P342" s="52"/>
      <c r="Q342" s="52"/>
      <c r="R342" s="52"/>
    </row>
    <row r="343" spans="1:18" s="19" customFormat="1" x14ac:dyDescent="0.25">
      <c r="A343" s="18"/>
      <c r="B343" s="140"/>
      <c r="C343" s="141"/>
      <c r="D343" s="115"/>
      <c r="E343" s="142"/>
      <c r="F343" s="142"/>
      <c r="G343" s="142"/>
      <c r="H343" s="142"/>
      <c r="I343" s="142"/>
      <c r="J343" s="142"/>
      <c r="K343" s="142"/>
      <c r="L343" s="142"/>
      <c r="M343" s="142"/>
      <c r="N343" s="142"/>
      <c r="O343" s="142"/>
      <c r="P343" s="142"/>
      <c r="Q343" s="142"/>
      <c r="R343" s="142"/>
    </row>
    <row r="344" spans="1:18" s="19" customFormat="1" x14ac:dyDescent="0.25">
      <c r="A344" s="18">
        <v>279</v>
      </c>
      <c r="B344" s="131"/>
      <c r="C344" s="59" t="s">
        <v>333</v>
      </c>
      <c r="D344" s="96" t="s">
        <v>97</v>
      </c>
      <c r="E344" s="72">
        <f t="shared" ref="E344:F344" si="464">E345-E352</f>
        <v>-62000</v>
      </c>
      <c r="F344" s="72">
        <f t="shared" si="464"/>
        <v>0</v>
      </c>
      <c r="G344" s="72">
        <f t="shared" ref="G344:L344" si="465">G345-G352</f>
        <v>-199270</v>
      </c>
      <c r="H344" s="72">
        <f t="shared" si="465"/>
        <v>0</v>
      </c>
      <c r="I344" s="163">
        <f t="shared" si="465"/>
        <v>-47123.45</v>
      </c>
      <c r="J344" s="163">
        <f t="shared" si="465"/>
        <v>0</v>
      </c>
      <c r="K344" s="72">
        <f t="shared" si="465"/>
        <v>3116166</v>
      </c>
      <c r="L344" s="72">
        <f t="shared" si="465"/>
        <v>0</v>
      </c>
      <c r="M344" s="72">
        <f t="shared" ref="M344:N344" si="466">M345-M352</f>
        <v>3178166</v>
      </c>
      <c r="N344" s="72">
        <f t="shared" si="466"/>
        <v>0</v>
      </c>
      <c r="O344" s="47">
        <f t="shared" ref="O344:O360" si="467">I344/E344*100</f>
        <v>76.005564516129027</v>
      </c>
      <c r="P344" s="47"/>
      <c r="Q344" s="47">
        <f t="shared" ref="Q344:Q360" si="468">K344/E344*100</f>
        <v>-5026.0741935483875</v>
      </c>
      <c r="R344" s="47"/>
    </row>
    <row r="345" spans="1:18" s="19" customFormat="1" x14ac:dyDescent="0.25">
      <c r="A345" s="18">
        <v>280</v>
      </c>
      <c r="B345" s="127">
        <v>920000</v>
      </c>
      <c r="C345" s="59" t="s">
        <v>334</v>
      </c>
      <c r="D345" s="96" t="s">
        <v>98</v>
      </c>
      <c r="E345" s="72">
        <f t="shared" ref="E345:F345" si="469">E346+E349</f>
        <v>0</v>
      </c>
      <c r="F345" s="72">
        <f t="shared" si="469"/>
        <v>0</v>
      </c>
      <c r="G345" s="72">
        <f t="shared" ref="G345:L345" si="470">G346+G349</f>
        <v>0</v>
      </c>
      <c r="H345" s="72">
        <f t="shared" si="470"/>
        <v>0</v>
      </c>
      <c r="I345" s="163">
        <f t="shared" si="470"/>
        <v>0</v>
      </c>
      <c r="J345" s="163">
        <f t="shared" si="470"/>
        <v>0</v>
      </c>
      <c r="K345" s="72">
        <f t="shared" si="470"/>
        <v>5500000</v>
      </c>
      <c r="L345" s="72">
        <f t="shared" si="470"/>
        <v>0</v>
      </c>
      <c r="M345" s="72">
        <f t="shared" ref="M345:N345" si="471">M346+M349</f>
        <v>5500000</v>
      </c>
      <c r="N345" s="72">
        <f t="shared" si="471"/>
        <v>0</v>
      </c>
      <c r="O345" s="47"/>
      <c r="P345" s="47"/>
      <c r="Q345" s="47"/>
      <c r="R345" s="47"/>
    </row>
    <row r="346" spans="1:18" s="19" customFormat="1" x14ac:dyDescent="0.25">
      <c r="A346" s="18">
        <v>281</v>
      </c>
      <c r="B346" s="128">
        <v>921000</v>
      </c>
      <c r="C346" s="83" t="s">
        <v>189</v>
      </c>
      <c r="D346" s="99" t="s">
        <v>99</v>
      </c>
      <c r="E346" s="75">
        <f t="shared" ref="E346:F346" si="472">E347+E348</f>
        <v>0</v>
      </c>
      <c r="F346" s="75">
        <f t="shared" si="472"/>
        <v>0</v>
      </c>
      <c r="G346" s="75">
        <f t="shared" ref="G346:L346" si="473">G347+G348</f>
        <v>0</v>
      </c>
      <c r="H346" s="75">
        <f t="shared" si="473"/>
        <v>0</v>
      </c>
      <c r="I346" s="164">
        <f t="shared" si="473"/>
        <v>0</v>
      </c>
      <c r="J346" s="164">
        <f t="shared" si="473"/>
        <v>0</v>
      </c>
      <c r="K346" s="75">
        <f t="shared" si="473"/>
        <v>5500000</v>
      </c>
      <c r="L346" s="75">
        <f t="shared" si="473"/>
        <v>0</v>
      </c>
      <c r="M346" s="75">
        <f t="shared" ref="M346:N346" si="474">M347+M348</f>
        <v>5500000</v>
      </c>
      <c r="N346" s="75">
        <f t="shared" si="474"/>
        <v>0</v>
      </c>
      <c r="O346" s="47"/>
      <c r="P346" s="47"/>
      <c r="Q346" s="47"/>
      <c r="R346" s="47"/>
    </row>
    <row r="347" spans="1:18" s="19" customFormat="1" x14ac:dyDescent="0.25">
      <c r="A347" s="18">
        <v>282</v>
      </c>
      <c r="B347" s="131">
        <v>921100</v>
      </c>
      <c r="C347" s="60" t="s">
        <v>335</v>
      </c>
      <c r="D347" s="78">
        <v>282</v>
      </c>
      <c r="E347" s="79">
        <v>0</v>
      </c>
      <c r="F347" s="80">
        <v>0</v>
      </c>
      <c r="G347" s="79">
        <v>0</v>
      </c>
      <c r="H347" s="79">
        <v>0</v>
      </c>
      <c r="I347" s="165">
        <v>0</v>
      </c>
      <c r="J347" s="175">
        <v>0</v>
      </c>
      <c r="K347" s="79">
        <v>5500000</v>
      </c>
      <c r="L347" s="80">
        <v>0</v>
      </c>
      <c r="M347" s="80">
        <f t="shared" ref="M347:M348" si="475">K347-E347</f>
        <v>5500000</v>
      </c>
      <c r="N347" s="80">
        <f t="shared" ref="N347:N348" si="476">L347-F347</f>
        <v>0</v>
      </c>
      <c r="O347" s="52"/>
      <c r="P347" s="52"/>
      <c r="Q347" s="52"/>
      <c r="R347" s="52"/>
    </row>
    <row r="348" spans="1:18" s="19" customFormat="1" x14ac:dyDescent="0.25">
      <c r="A348" s="18">
        <v>283</v>
      </c>
      <c r="B348" s="131">
        <v>921200</v>
      </c>
      <c r="C348" s="60" t="s">
        <v>336</v>
      </c>
      <c r="D348" s="78">
        <v>283</v>
      </c>
      <c r="E348" s="79">
        <v>0</v>
      </c>
      <c r="F348" s="80">
        <v>0</v>
      </c>
      <c r="G348" s="79">
        <v>0</v>
      </c>
      <c r="H348" s="79">
        <v>0</v>
      </c>
      <c r="I348" s="165">
        <v>0</v>
      </c>
      <c r="J348" s="175">
        <v>0</v>
      </c>
      <c r="K348" s="79">
        <v>0</v>
      </c>
      <c r="L348" s="80">
        <v>0</v>
      </c>
      <c r="M348" s="80">
        <f t="shared" si="475"/>
        <v>0</v>
      </c>
      <c r="N348" s="80">
        <f t="shared" si="476"/>
        <v>0</v>
      </c>
      <c r="O348" s="52"/>
      <c r="P348" s="52"/>
      <c r="Q348" s="52"/>
      <c r="R348" s="52"/>
    </row>
    <row r="349" spans="1:18" s="19" customFormat="1" ht="30" x14ac:dyDescent="0.25">
      <c r="A349" s="18">
        <v>284</v>
      </c>
      <c r="B349" s="128">
        <v>928000</v>
      </c>
      <c r="C349" s="83" t="s">
        <v>190</v>
      </c>
      <c r="D349" s="96" t="s">
        <v>100</v>
      </c>
      <c r="E349" s="75">
        <f t="shared" ref="E349:F349" si="477">E350+E351</f>
        <v>0</v>
      </c>
      <c r="F349" s="75">
        <f t="shared" si="477"/>
        <v>0</v>
      </c>
      <c r="G349" s="75">
        <f t="shared" ref="G349:L349" si="478">G350+G351</f>
        <v>0</v>
      </c>
      <c r="H349" s="75">
        <f t="shared" si="478"/>
        <v>0</v>
      </c>
      <c r="I349" s="164">
        <f t="shared" si="478"/>
        <v>0</v>
      </c>
      <c r="J349" s="164">
        <f t="shared" si="478"/>
        <v>0</v>
      </c>
      <c r="K349" s="75">
        <f t="shared" si="478"/>
        <v>0</v>
      </c>
      <c r="L349" s="75">
        <f t="shared" si="478"/>
        <v>0</v>
      </c>
      <c r="M349" s="75">
        <f t="shared" ref="M349:N349" si="479">M350+M351</f>
        <v>0</v>
      </c>
      <c r="N349" s="75">
        <f t="shared" si="479"/>
        <v>0</v>
      </c>
      <c r="O349" s="47"/>
      <c r="P349" s="47"/>
      <c r="Q349" s="47"/>
      <c r="R349" s="47"/>
    </row>
    <row r="350" spans="1:18" s="19" customFormat="1" x14ac:dyDescent="0.25">
      <c r="A350" s="18">
        <v>285</v>
      </c>
      <c r="B350" s="131">
        <v>928100</v>
      </c>
      <c r="C350" s="60" t="s">
        <v>337</v>
      </c>
      <c r="D350" s="109">
        <v>285</v>
      </c>
      <c r="E350" s="79">
        <v>0</v>
      </c>
      <c r="F350" s="80">
        <v>0</v>
      </c>
      <c r="G350" s="79">
        <v>0</v>
      </c>
      <c r="H350" s="79">
        <v>0</v>
      </c>
      <c r="I350" s="165">
        <v>0</v>
      </c>
      <c r="J350" s="175">
        <v>0</v>
      </c>
      <c r="K350" s="79">
        <v>0</v>
      </c>
      <c r="L350" s="80">
        <v>0</v>
      </c>
      <c r="M350" s="80">
        <f t="shared" ref="M350:M351" si="480">K350-E350</f>
        <v>0</v>
      </c>
      <c r="N350" s="80">
        <f t="shared" ref="N350:N351" si="481">L350-F350</f>
        <v>0</v>
      </c>
      <c r="O350" s="52"/>
      <c r="P350" s="52"/>
      <c r="Q350" s="52"/>
      <c r="R350" s="52"/>
    </row>
    <row r="351" spans="1:18" s="19" customFormat="1" ht="30" x14ac:dyDescent="0.25">
      <c r="A351" s="18">
        <v>286</v>
      </c>
      <c r="B351" s="131">
        <v>928200</v>
      </c>
      <c r="C351" s="60" t="s">
        <v>338</v>
      </c>
      <c r="D351" s="109">
        <v>286</v>
      </c>
      <c r="E351" s="79">
        <v>0</v>
      </c>
      <c r="F351" s="80">
        <v>0</v>
      </c>
      <c r="G351" s="79">
        <v>0</v>
      </c>
      <c r="H351" s="79">
        <v>0</v>
      </c>
      <c r="I351" s="165">
        <v>0</v>
      </c>
      <c r="J351" s="175">
        <v>0</v>
      </c>
      <c r="K351" s="79">
        <v>0</v>
      </c>
      <c r="L351" s="80">
        <v>0</v>
      </c>
      <c r="M351" s="80">
        <f t="shared" si="480"/>
        <v>0</v>
      </c>
      <c r="N351" s="80">
        <f t="shared" si="481"/>
        <v>0</v>
      </c>
      <c r="O351" s="52"/>
      <c r="P351" s="52"/>
      <c r="Q351" s="52"/>
      <c r="R351" s="52"/>
    </row>
    <row r="352" spans="1:18" s="23" customFormat="1" x14ac:dyDescent="0.25">
      <c r="A352" s="18">
        <v>287</v>
      </c>
      <c r="B352" s="143">
        <v>620000</v>
      </c>
      <c r="C352" s="125" t="s">
        <v>339</v>
      </c>
      <c r="D352" s="99" t="s">
        <v>101</v>
      </c>
      <c r="E352" s="126">
        <f t="shared" ref="E352:F352" si="482">E353+E359</f>
        <v>62000</v>
      </c>
      <c r="F352" s="126">
        <f t="shared" si="482"/>
        <v>0</v>
      </c>
      <c r="G352" s="126">
        <f t="shared" ref="G352:L352" si="483">G353+G359</f>
        <v>199270</v>
      </c>
      <c r="H352" s="126">
        <f t="shared" si="483"/>
        <v>0</v>
      </c>
      <c r="I352" s="173">
        <f t="shared" si="483"/>
        <v>47123.45</v>
      </c>
      <c r="J352" s="173">
        <f t="shared" si="483"/>
        <v>0</v>
      </c>
      <c r="K352" s="126">
        <f t="shared" si="483"/>
        <v>2383834</v>
      </c>
      <c r="L352" s="126">
        <f t="shared" si="483"/>
        <v>0</v>
      </c>
      <c r="M352" s="126">
        <f t="shared" ref="M352:N352" si="484">M353+M359</f>
        <v>2321834</v>
      </c>
      <c r="N352" s="126">
        <f t="shared" si="484"/>
        <v>0</v>
      </c>
      <c r="O352" s="47">
        <f t="shared" si="467"/>
        <v>76.005564516129027</v>
      </c>
      <c r="P352" s="47"/>
      <c r="Q352" s="47">
        <f t="shared" si="468"/>
        <v>3844.8935483870969</v>
      </c>
      <c r="R352" s="47"/>
    </row>
    <row r="353" spans="1:18" s="23" customFormat="1" ht="30" x14ac:dyDescent="0.25">
      <c r="A353" s="18">
        <v>288</v>
      </c>
      <c r="B353" s="143">
        <v>621000</v>
      </c>
      <c r="C353" s="129" t="s">
        <v>192</v>
      </c>
      <c r="D353" s="99" t="s">
        <v>102</v>
      </c>
      <c r="E353" s="130">
        <f t="shared" ref="E353:F353" si="485">E354+E355+E356+E357+E358</f>
        <v>0</v>
      </c>
      <c r="F353" s="130">
        <f t="shared" si="485"/>
        <v>0</v>
      </c>
      <c r="G353" s="130">
        <f t="shared" ref="G353:L353" si="486">G354+G355+G356+G357+G358</f>
        <v>137270</v>
      </c>
      <c r="H353" s="130">
        <f t="shared" si="486"/>
        <v>0</v>
      </c>
      <c r="I353" s="174">
        <f t="shared" si="486"/>
        <v>0</v>
      </c>
      <c r="J353" s="174">
        <f t="shared" si="486"/>
        <v>0</v>
      </c>
      <c r="K353" s="130">
        <f t="shared" si="486"/>
        <v>2074834</v>
      </c>
      <c r="L353" s="130">
        <f t="shared" si="486"/>
        <v>0</v>
      </c>
      <c r="M353" s="130">
        <f t="shared" ref="M353:N353" si="487">M354+M355+M356+M357+M358</f>
        <v>2074834</v>
      </c>
      <c r="N353" s="130">
        <f t="shared" si="487"/>
        <v>0</v>
      </c>
      <c r="O353" s="47" t="e">
        <f t="shared" si="467"/>
        <v>#DIV/0!</v>
      </c>
      <c r="P353" s="47"/>
      <c r="Q353" s="47" t="e">
        <f t="shared" si="468"/>
        <v>#DIV/0!</v>
      </c>
      <c r="R353" s="47"/>
    </row>
    <row r="354" spans="1:18" s="17" customFormat="1" ht="30" x14ac:dyDescent="0.25">
      <c r="A354" s="18">
        <v>289</v>
      </c>
      <c r="B354" s="134">
        <v>621100</v>
      </c>
      <c r="C354" s="132" t="s">
        <v>340</v>
      </c>
      <c r="D354" s="109">
        <v>289</v>
      </c>
      <c r="E354" s="80">
        <v>0</v>
      </c>
      <c r="F354" s="80">
        <v>0</v>
      </c>
      <c r="G354" s="80">
        <v>0</v>
      </c>
      <c r="H354" s="80">
        <v>0</v>
      </c>
      <c r="I354" s="175">
        <v>0</v>
      </c>
      <c r="J354" s="175">
        <v>0</v>
      </c>
      <c r="K354" s="80">
        <v>397834</v>
      </c>
      <c r="L354" s="80">
        <v>0</v>
      </c>
      <c r="M354" s="80">
        <f t="shared" ref="M354:M358" si="488">K354-E354</f>
        <v>397834</v>
      </c>
      <c r="N354" s="80">
        <f t="shared" ref="N354:N358" si="489">L354-F354</f>
        <v>0</v>
      </c>
      <c r="O354" s="52"/>
      <c r="P354" s="52"/>
      <c r="Q354" s="52"/>
      <c r="R354" s="52"/>
    </row>
    <row r="355" spans="1:18" s="17" customFormat="1" x14ac:dyDescent="0.25">
      <c r="A355" s="18">
        <v>290</v>
      </c>
      <c r="B355" s="134">
        <v>621200</v>
      </c>
      <c r="C355" s="132" t="s">
        <v>341</v>
      </c>
      <c r="D355" s="109">
        <v>290</v>
      </c>
      <c r="E355" s="80">
        <v>0</v>
      </c>
      <c r="F355" s="80">
        <v>0</v>
      </c>
      <c r="G355" s="80">
        <v>0</v>
      </c>
      <c r="H355" s="80">
        <v>0</v>
      </c>
      <c r="I355" s="175">
        <v>0</v>
      </c>
      <c r="J355" s="175">
        <v>0</v>
      </c>
      <c r="K355" s="80">
        <v>0</v>
      </c>
      <c r="L355" s="80">
        <v>0</v>
      </c>
      <c r="M355" s="80">
        <f t="shared" si="488"/>
        <v>0</v>
      </c>
      <c r="N355" s="80">
        <f t="shared" si="489"/>
        <v>0</v>
      </c>
      <c r="O355" s="52"/>
      <c r="P355" s="52"/>
      <c r="Q355" s="52"/>
      <c r="R355" s="52"/>
    </row>
    <row r="356" spans="1:18" s="17" customFormat="1" x14ac:dyDescent="0.25">
      <c r="A356" s="18">
        <v>291</v>
      </c>
      <c r="B356" s="134">
        <v>621300</v>
      </c>
      <c r="C356" s="132" t="s">
        <v>342</v>
      </c>
      <c r="D356" s="109">
        <v>291</v>
      </c>
      <c r="E356" s="80">
        <v>0</v>
      </c>
      <c r="F356" s="80">
        <v>0</v>
      </c>
      <c r="G356" s="80">
        <v>137270</v>
      </c>
      <c r="H356" s="80">
        <v>0</v>
      </c>
      <c r="I356" s="175">
        <v>0</v>
      </c>
      <c r="J356" s="175">
        <v>0</v>
      </c>
      <c r="K356" s="80">
        <v>1677000</v>
      </c>
      <c r="L356" s="80">
        <v>0</v>
      </c>
      <c r="M356" s="80">
        <f t="shared" si="488"/>
        <v>1677000</v>
      </c>
      <c r="N356" s="80">
        <f t="shared" si="489"/>
        <v>0</v>
      </c>
      <c r="O356" s="52" t="e">
        <f t="shared" si="467"/>
        <v>#DIV/0!</v>
      </c>
      <c r="P356" s="52"/>
      <c r="Q356" s="52" t="e">
        <f t="shared" si="468"/>
        <v>#DIV/0!</v>
      </c>
      <c r="R356" s="52"/>
    </row>
    <row r="357" spans="1:18" s="17" customFormat="1" ht="27.75" customHeight="1" x14ac:dyDescent="0.25">
      <c r="A357" s="18">
        <v>292</v>
      </c>
      <c r="B357" s="134">
        <v>621400</v>
      </c>
      <c r="C357" s="132" t="s">
        <v>343</v>
      </c>
      <c r="D357" s="109">
        <v>292</v>
      </c>
      <c r="E357" s="80">
        <v>0</v>
      </c>
      <c r="F357" s="80">
        <v>0</v>
      </c>
      <c r="G357" s="80">
        <v>0</v>
      </c>
      <c r="H357" s="80">
        <v>0</v>
      </c>
      <c r="I357" s="175">
        <v>0</v>
      </c>
      <c r="J357" s="175">
        <v>0</v>
      </c>
      <c r="K357" s="80">
        <v>0</v>
      </c>
      <c r="L357" s="80">
        <v>0</v>
      </c>
      <c r="M357" s="80">
        <f t="shared" si="488"/>
        <v>0</v>
      </c>
      <c r="N357" s="80">
        <f t="shared" si="489"/>
        <v>0</v>
      </c>
      <c r="O357" s="52"/>
      <c r="P357" s="52"/>
      <c r="Q357" s="52"/>
      <c r="R357" s="52"/>
    </row>
    <row r="358" spans="1:18" s="17" customFormat="1" x14ac:dyDescent="0.25">
      <c r="A358" s="18">
        <v>293</v>
      </c>
      <c r="B358" s="134">
        <v>621900</v>
      </c>
      <c r="C358" s="132" t="s">
        <v>344</v>
      </c>
      <c r="D358" s="109">
        <v>293</v>
      </c>
      <c r="E358" s="80">
        <v>0</v>
      </c>
      <c r="F358" s="80">
        <v>0</v>
      </c>
      <c r="G358" s="80">
        <v>0</v>
      </c>
      <c r="H358" s="80">
        <v>0</v>
      </c>
      <c r="I358" s="175">
        <v>0</v>
      </c>
      <c r="J358" s="175">
        <v>0</v>
      </c>
      <c r="K358" s="80">
        <v>0</v>
      </c>
      <c r="L358" s="80">
        <v>0</v>
      </c>
      <c r="M358" s="80">
        <f t="shared" si="488"/>
        <v>0</v>
      </c>
      <c r="N358" s="80">
        <f t="shared" si="489"/>
        <v>0</v>
      </c>
      <c r="O358" s="52"/>
      <c r="P358" s="52"/>
      <c r="Q358" s="52"/>
      <c r="R358" s="52"/>
    </row>
    <row r="359" spans="1:18" s="17" customFormat="1" ht="30" x14ac:dyDescent="0.25">
      <c r="A359" s="18">
        <v>294</v>
      </c>
      <c r="B359" s="143">
        <v>628000</v>
      </c>
      <c r="C359" s="129" t="s">
        <v>193</v>
      </c>
      <c r="D359" s="96" t="s">
        <v>103</v>
      </c>
      <c r="E359" s="130">
        <f t="shared" ref="E359:F359" si="490">E360+E361</f>
        <v>62000</v>
      </c>
      <c r="F359" s="130">
        <f t="shared" si="490"/>
        <v>0</v>
      </c>
      <c r="G359" s="130">
        <f t="shared" ref="G359:L359" si="491">G360+G361</f>
        <v>62000</v>
      </c>
      <c r="H359" s="130">
        <f t="shared" si="491"/>
        <v>0</v>
      </c>
      <c r="I359" s="174">
        <f t="shared" si="491"/>
        <v>47123.45</v>
      </c>
      <c r="J359" s="174">
        <f t="shared" si="491"/>
        <v>0</v>
      </c>
      <c r="K359" s="130">
        <f t="shared" si="491"/>
        <v>309000</v>
      </c>
      <c r="L359" s="130">
        <f t="shared" si="491"/>
        <v>0</v>
      </c>
      <c r="M359" s="130">
        <f t="shared" ref="M359:N359" si="492">M360+M361</f>
        <v>247000</v>
      </c>
      <c r="N359" s="130">
        <f t="shared" si="492"/>
        <v>0</v>
      </c>
      <c r="O359" s="47">
        <f t="shared" si="467"/>
        <v>76.005564516129027</v>
      </c>
      <c r="P359" s="47"/>
      <c r="Q359" s="47">
        <f t="shared" si="468"/>
        <v>498.38709677419348</v>
      </c>
      <c r="R359" s="47"/>
    </row>
    <row r="360" spans="1:18" s="17" customFormat="1" ht="24" customHeight="1" x14ac:dyDescent="0.25">
      <c r="A360" s="18">
        <v>295</v>
      </c>
      <c r="B360" s="134">
        <v>628100</v>
      </c>
      <c r="C360" s="132" t="s">
        <v>345</v>
      </c>
      <c r="D360" s="109">
        <v>295</v>
      </c>
      <c r="E360" s="80">
        <v>62000</v>
      </c>
      <c r="F360" s="80">
        <v>0</v>
      </c>
      <c r="G360" s="80">
        <v>62000</v>
      </c>
      <c r="H360" s="80">
        <v>0</v>
      </c>
      <c r="I360" s="175">
        <v>47123.45</v>
      </c>
      <c r="J360" s="175">
        <v>0</v>
      </c>
      <c r="K360" s="80">
        <v>309000</v>
      </c>
      <c r="L360" s="80">
        <v>0</v>
      </c>
      <c r="M360" s="80">
        <f t="shared" ref="M360:M361" si="493">K360-E360</f>
        <v>247000</v>
      </c>
      <c r="N360" s="80">
        <f t="shared" ref="N360:N361" si="494">L360-F360</f>
        <v>0</v>
      </c>
      <c r="O360" s="52">
        <f t="shared" si="467"/>
        <v>76.005564516129027</v>
      </c>
      <c r="P360" s="52"/>
      <c r="Q360" s="52">
        <f t="shared" si="468"/>
        <v>498.38709677419348</v>
      </c>
      <c r="R360" s="52"/>
    </row>
    <row r="361" spans="1:18" s="17" customFormat="1" ht="30" x14ac:dyDescent="0.25">
      <c r="A361" s="18">
        <v>296</v>
      </c>
      <c r="B361" s="134">
        <v>628200</v>
      </c>
      <c r="C361" s="132" t="s">
        <v>346</v>
      </c>
      <c r="D361" s="109">
        <v>296</v>
      </c>
      <c r="E361" s="80">
        <v>0</v>
      </c>
      <c r="F361" s="80">
        <v>0</v>
      </c>
      <c r="G361" s="80">
        <v>0</v>
      </c>
      <c r="H361" s="80">
        <v>0</v>
      </c>
      <c r="I361" s="175">
        <v>0</v>
      </c>
      <c r="J361" s="175">
        <v>0</v>
      </c>
      <c r="K361" s="80">
        <v>0</v>
      </c>
      <c r="L361" s="80">
        <v>0</v>
      </c>
      <c r="M361" s="80">
        <f t="shared" si="493"/>
        <v>0</v>
      </c>
      <c r="N361" s="80">
        <f t="shared" si="494"/>
        <v>0</v>
      </c>
      <c r="O361" s="52"/>
      <c r="P361" s="52"/>
      <c r="Q361" s="52"/>
      <c r="R361" s="52"/>
    </row>
    <row r="362" spans="1:18" s="17" customFormat="1" x14ac:dyDescent="0.25">
      <c r="A362" s="18"/>
      <c r="B362" s="212"/>
      <c r="C362" s="213"/>
      <c r="D362" s="214"/>
      <c r="E362" s="90"/>
      <c r="F362" s="90"/>
      <c r="G362" s="90"/>
      <c r="H362" s="90"/>
      <c r="I362" s="90"/>
      <c r="J362" s="90"/>
      <c r="K362" s="90"/>
      <c r="L362" s="90"/>
      <c r="M362" s="90"/>
      <c r="N362" s="90"/>
      <c r="O362" s="90"/>
      <c r="P362" s="90"/>
      <c r="Q362" s="90"/>
      <c r="R362" s="90"/>
    </row>
    <row r="363" spans="1:18" s="17" customFormat="1" x14ac:dyDescent="0.25">
      <c r="A363" s="18">
        <v>297</v>
      </c>
      <c r="B363" s="134"/>
      <c r="C363" s="125" t="s">
        <v>347</v>
      </c>
      <c r="D363" s="96" t="s">
        <v>104</v>
      </c>
      <c r="E363" s="126">
        <f t="shared" ref="E363:F363" si="495">E364-E373</f>
        <v>-1422074</v>
      </c>
      <c r="F363" s="126">
        <f t="shared" si="495"/>
        <v>0</v>
      </c>
      <c r="G363" s="126">
        <f t="shared" ref="G363:L363" si="496">G364-G373</f>
        <v>-907292</v>
      </c>
      <c r="H363" s="126">
        <f t="shared" si="496"/>
        <v>0</v>
      </c>
      <c r="I363" s="173">
        <f t="shared" si="496"/>
        <v>-1150047.8400000001</v>
      </c>
      <c r="J363" s="173">
        <f t="shared" si="496"/>
        <v>0</v>
      </c>
      <c r="K363" s="126">
        <f t="shared" si="496"/>
        <v>39180</v>
      </c>
      <c r="L363" s="126">
        <f t="shared" si="496"/>
        <v>0</v>
      </c>
      <c r="M363" s="126">
        <f t="shared" ref="M363:N363" si="497">M364-M373</f>
        <v>1461254</v>
      </c>
      <c r="N363" s="126">
        <f t="shared" si="497"/>
        <v>0</v>
      </c>
      <c r="O363" s="47">
        <f t="shared" ref="O363:O382" si="498">I363/E363*100</f>
        <v>80.871167041940168</v>
      </c>
      <c r="P363" s="47"/>
      <c r="Q363" s="47">
        <f t="shared" ref="Q363:Q382" si="499">K363/E363*100</f>
        <v>-2.7551308862970565</v>
      </c>
      <c r="R363" s="47"/>
    </row>
    <row r="364" spans="1:18" s="19" customFormat="1" x14ac:dyDescent="0.25">
      <c r="A364" s="18">
        <v>298</v>
      </c>
      <c r="B364" s="127">
        <v>930000</v>
      </c>
      <c r="C364" s="59" t="s">
        <v>348</v>
      </c>
      <c r="D364" s="96" t="s">
        <v>105</v>
      </c>
      <c r="E364" s="72">
        <f t="shared" ref="E364:F364" si="500">E365+E370</f>
        <v>1611314</v>
      </c>
      <c r="F364" s="72">
        <f t="shared" si="500"/>
        <v>0</v>
      </c>
      <c r="G364" s="72">
        <f t="shared" ref="G364:L364" si="501">G365+G370</f>
        <v>1428314</v>
      </c>
      <c r="H364" s="72">
        <f t="shared" si="501"/>
        <v>0</v>
      </c>
      <c r="I364" s="163">
        <f t="shared" si="501"/>
        <v>664491.10000000009</v>
      </c>
      <c r="J364" s="163">
        <f t="shared" si="501"/>
        <v>0</v>
      </c>
      <c r="K364" s="72">
        <f t="shared" si="501"/>
        <v>1476193</v>
      </c>
      <c r="L364" s="72">
        <f t="shared" si="501"/>
        <v>0</v>
      </c>
      <c r="M364" s="72">
        <f t="shared" ref="M364:N364" si="502">M365+M370</f>
        <v>-135121</v>
      </c>
      <c r="N364" s="72">
        <f t="shared" si="502"/>
        <v>0</v>
      </c>
      <c r="O364" s="47">
        <f t="shared" si="498"/>
        <v>41.239081892169999</v>
      </c>
      <c r="P364" s="47"/>
      <c r="Q364" s="47">
        <f t="shared" si="499"/>
        <v>91.614235338363585</v>
      </c>
      <c r="R364" s="47"/>
    </row>
    <row r="365" spans="1:18" s="19" customFormat="1" x14ac:dyDescent="0.25">
      <c r="A365" s="18">
        <v>299</v>
      </c>
      <c r="B365" s="128">
        <v>931000</v>
      </c>
      <c r="C365" s="83" t="s">
        <v>196</v>
      </c>
      <c r="D365" s="96" t="s">
        <v>106</v>
      </c>
      <c r="E365" s="75">
        <f t="shared" ref="E365:F365" si="503">E366+E367+E368+E369</f>
        <v>837930</v>
      </c>
      <c r="F365" s="75">
        <f t="shared" si="503"/>
        <v>0</v>
      </c>
      <c r="G365" s="75">
        <f t="shared" ref="G365:L365" si="504">G366+G367+G368+G369</f>
        <v>807930</v>
      </c>
      <c r="H365" s="75">
        <f t="shared" si="504"/>
        <v>0</v>
      </c>
      <c r="I365" s="164">
        <f t="shared" si="504"/>
        <v>195155.95</v>
      </c>
      <c r="J365" s="164">
        <f t="shared" si="504"/>
        <v>0</v>
      </c>
      <c r="K365" s="75">
        <f t="shared" si="504"/>
        <v>756000</v>
      </c>
      <c r="L365" s="75">
        <f t="shared" si="504"/>
        <v>0</v>
      </c>
      <c r="M365" s="75">
        <f t="shared" ref="M365:N365" si="505">M366+M367+M368+M369</f>
        <v>-81930</v>
      </c>
      <c r="N365" s="75">
        <f t="shared" si="505"/>
        <v>0</v>
      </c>
      <c r="O365" s="47">
        <f t="shared" si="498"/>
        <v>23.290245008532935</v>
      </c>
      <c r="P365" s="47"/>
      <c r="Q365" s="47">
        <f t="shared" si="499"/>
        <v>90.222333607819266</v>
      </c>
      <c r="R365" s="47"/>
    </row>
    <row r="366" spans="1:18" s="19" customFormat="1" x14ac:dyDescent="0.25">
      <c r="A366" s="18">
        <v>300</v>
      </c>
      <c r="B366" s="131">
        <v>931100</v>
      </c>
      <c r="C366" s="60" t="s">
        <v>349</v>
      </c>
      <c r="D366" s="78">
        <v>300</v>
      </c>
      <c r="E366" s="79">
        <v>806530</v>
      </c>
      <c r="F366" s="80">
        <v>0</v>
      </c>
      <c r="G366" s="79">
        <v>776530</v>
      </c>
      <c r="H366" s="79">
        <v>0</v>
      </c>
      <c r="I366" s="165">
        <v>194455.95</v>
      </c>
      <c r="J366" s="175">
        <v>0</v>
      </c>
      <c r="K366" s="79">
        <v>727000</v>
      </c>
      <c r="L366" s="80">
        <v>0</v>
      </c>
      <c r="M366" s="80">
        <f t="shared" ref="M366:M369" si="506">K366-E366</f>
        <v>-79530</v>
      </c>
      <c r="N366" s="80">
        <f t="shared" ref="N366:N369" si="507">L366-F366</f>
        <v>0</v>
      </c>
      <c r="O366" s="52">
        <f t="shared" si="498"/>
        <v>24.1101942891151</v>
      </c>
      <c r="P366" s="52"/>
      <c r="Q366" s="52">
        <f t="shared" si="499"/>
        <v>90.139238466021098</v>
      </c>
      <c r="R366" s="52"/>
    </row>
    <row r="367" spans="1:18" s="19" customFormat="1" x14ac:dyDescent="0.25">
      <c r="A367" s="18">
        <v>301</v>
      </c>
      <c r="B367" s="131">
        <v>931200</v>
      </c>
      <c r="C367" s="60" t="s">
        <v>350</v>
      </c>
      <c r="D367" s="78">
        <v>301</v>
      </c>
      <c r="E367" s="79">
        <v>16400</v>
      </c>
      <c r="F367" s="80">
        <v>0</v>
      </c>
      <c r="G367" s="79">
        <v>16400</v>
      </c>
      <c r="H367" s="79">
        <v>0</v>
      </c>
      <c r="I367" s="165">
        <v>700</v>
      </c>
      <c r="J367" s="175">
        <v>0</v>
      </c>
      <c r="K367" s="79">
        <v>15000</v>
      </c>
      <c r="L367" s="80">
        <v>0</v>
      </c>
      <c r="M367" s="80">
        <f t="shared" si="506"/>
        <v>-1400</v>
      </c>
      <c r="N367" s="80">
        <f t="shared" si="507"/>
        <v>0</v>
      </c>
      <c r="O367" s="52">
        <f t="shared" si="498"/>
        <v>4.2682926829268295</v>
      </c>
      <c r="P367" s="52"/>
      <c r="Q367" s="52">
        <f t="shared" si="499"/>
        <v>91.463414634146346</v>
      </c>
      <c r="R367" s="52"/>
    </row>
    <row r="368" spans="1:18" s="19" customFormat="1" x14ac:dyDescent="0.25">
      <c r="A368" s="18">
        <v>302</v>
      </c>
      <c r="B368" s="131">
        <v>931300</v>
      </c>
      <c r="C368" s="60" t="s">
        <v>351</v>
      </c>
      <c r="D368" s="78">
        <v>302</v>
      </c>
      <c r="E368" s="79">
        <v>5000</v>
      </c>
      <c r="F368" s="80">
        <v>0</v>
      </c>
      <c r="G368" s="79">
        <v>5000</v>
      </c>
      <c r="H368" s="79">
        <v>0</v>
      </c>
      <c r="I368" s="165">
        <v>0</v>
      </c>
      <c r="J368" s="175">
        <v>0</v>
      </c>
      <c r="K368" s="79">
        <v>4000</v>
      </c>
      <c r="L368" s="80">
        <v>0</v>
      </c>
      <c r="M368" s="80">
        <f t="shared" si="506"/>
        <v>-1000</v>
      </c>
      <c r="N368" s="80">
        <f t="shared" si="507"/>
        <v>0</v>
      </c>
      <c r="O368" s="52">
        <f t="shared" si="498"/>
        <v>0</v>
      </c>
      <c r="P368" s="52"/>
      <c r="Q368" s="52">
        <f t="shared" si="499"/>
        <v>80</v>
      </c>
      <c r="R368" s="52"/>
    </row>
    <row r="369" spans="1:18" s="19" customFormat="1" x14ac:dyDescent="0.25">
      <c r="A369" s="18">
        <v>303</v>
      </c>
      <c r="B369" s="131">
        <v>931900</v>
      </c>
      <c r="C369" s="60" t="s">
        <v>196</v>
      </c>
      <c r="D369" s="78">
        <v>303</v>
      </c>
      <c r="E369" s="79">
        <v>10000</v>
      </c>
      <c r="F369" s="80">
        <v>0</v>
      </c>
      <c r="G369" s="79">
        <v>10000</v>
      </c>
      <c r="H369" s="79">
        <v>0</v>
      </c>
      <c r="I369" s="165">
        <v>0</v>
      </c>
      <c r="J369" s="175">
        <v>0</v>
      </c>
      <c r="K369" s="79">
        <v>10000</v>
      </c>
      <c r="L369" s="80">
        <v>0</v>
      </c>
      <c r="M369" s="80">
        <f t="shared" si="506"/>
        <v>0</v>
      </c>
      <c r="N369" s="80">
        <f t="shared" si="507"/>
        <v>0</v>
      </c>
      <c r="O369" s="52">
        <f t="shared" si="498"/>
        <v>0</v>
      </c>
      <c r="P369" s="52"/>
      <c r="Q369" s="52">
        <f t="shared" si="499"/>
        <v>100</v>
      </c>
      <c r="R369" s="52"/>
    </row>
    <row r="370" spans="1:18" s="19" customFormat="1" ht="30" x14ac:dyDescent="0.25">
      <c r="A370" s="18">
        <v>304</v>
      </c>
      <c r="B370" s="128">
        <v>938000</v>
      </c>
      <c r="C370" s="83" t="s">
        <v>197</v>
      </c>
      <c r="D370" s="96" t="s">
        <v>107</v>
      </c>
      <c r="E370" s="75">
        <f t="shared" ref="E370:F370" si="508">E371+E372</f>
        <v>773384</v>
      </c>
      <c r="F370" s="75">
        <f t="shared" si="508"/>
        <v>0</v>
      </c>
      <c r="G370" s="75">
        <f t="shared" ref="G370:L370" si="509">G371+G372</f>
        <v>620384</v>
      </c>
      <c r="H370" s="75">
        <f t="shared" si="509"/>
        <v>0</v>
      </c>
      <c r="I370" s="164">
        <f t="shared" si="509"/>
        <v>469335.15</v>
      </c>
      <c r="J370" s="164">
        <f t="shared" si="509"/>
        <v>0</v>
      </c>
      <c r="K370" s="75">
        <f t="shared" si="509"/>
        <v>720193</v>
      </c>
      <c r="L370" s="75">
        <f t="shared" si="509"/>
        <v>0</v>
      </c>
      <c r="M370" s="75">
        <f t="shared" ref="M370:N370" si="510">M371+M372</f>
        <v>-53191</v>
      </c>
      <c r="N370" s="75">
        <f t="shared" si="510"/>
        <v>0</v>
      </c>
      <c r="O370" s="47">
        <f t="shared" si="498"/>
        <v>60.685914112523662</v>
      </c>
      <c r="P370" s="47"/>
      <c r="Q370" s="47">
        <f t="shared" si="499"/>
        <v>93.122304055941157</v>
      </c>
      <c r="R370" s="47"/>
    </row>
    <row r="371" spans="1:18" s="19" customFormat="1" x14ac:dyDescent="0.25">
      <c r="A371" s="18">
        <v>305</v>
      </c>
      <c r="B371" s="131">
        <v>938100</v>
      </c>
      <c r="C371" s="60" t="s">
        <v>352</v>
      </c>
      <c r="D371" s="78">
        <v>305</v>
      </c>
      <c r="E371" s="79">
        <v>773384</v>
      </c>
      <c r="F371" s="80">
        <v>0</v>
      </c>
      <c r="G371" s="79">
        <v>620384</v>
      </c>
      <c r="H371" s="79">
        <v>0</v>
      </c>
      <c r="I371" s="165">
        <v>469335.15</v>
      </c>
      <c r="J371" s="175">
        <v>0</v>
      </c>
      <c r="K371" s="79">
        <v>720193</v>
      </c>
      <c r="L371" s="80">
        <v>0</v>
      </c>
      <c r="M371" s="80">
        <f t="shared" ref="M371:M372" si="511">K371-E371</f>
        <v>-53191</v>
      </c>
      <c r="N371" s="80">
        <f t="shared" ref="N371:N372" si="512">L371-F371</f>
        <v>0</v>
      </c>
      <c r="O371" s="52">
        <f t="shared" si="498"/>
        <v>60.685914112523662</v>
      </c>
      <c r="P371" s="52"/>
      <c r="Q371" s="52">
        <f t="shared" si="499"/>
        <v>93.122304055941157</v>
      </c>
      <c r="R371" s="52"/>
    </row>
    <row r="372" spans="1:18" s="19" customFormat="1" ht="30" x14ac:dyDescent="0.25">
      <c r="A372" s="18">
        <v>306</v>
      </c>
      <c r="B372" s="131">
        <v>938200</v>
      </c>
      <c r="C372" s="60" t="s">
        <v>353</v>
      </c>
      <c r="D372" s="78">
        <v>306</v>
      </c>
      <c r="E372" s="79">
        <v>0</v>
      </c>
      <c r="F372" s="80">
        <v>0</v>
      </c>
      <c r="G372" s="79">
        <v>0</v>
      </c>
      <c r="H372" s="79">
        <v>0</v>
      </c>
      <c r="I372" s="165">
        <v>0</v>
      </c>
      <c r="J372" s="175">
        <v>0</v>
      </c>
      <c r="K372" s="79">
        <v>0</v>
      </c>
      <c r="L372" s="80">
        <v>0</v>
      </c>
      <c r="M372" s="80">
        <f t="shared" si="511"/>
        <v>0</v>
      </c>
      <c r="N372" s="80">
        <f t="shared" si="512"/>
        <v>0</v>
      </c>
      <c r="O372" s="52"/>
      <c r="P372" s="52"/>
      <c r="Q372" s="52" t="e">
        <f t="shared" si="499"/>
        <v>#DIV/0!</v>
      </c>
      <c r="R372" s="52"/>
    </row>
    <row r="373" spans="1:18" s="17" customFormat="1" x14ac:dyDescent="0.25">
      <c r="A373" s="18">
        <v>307</v>
      </c>
      <c r="B373" s="143">
        <v>630000</v>
      </c>
      <c r="C373" s="59" t="s">
        <v>354</v>
      </c>
      <c r="D373" s="96" t="s">
        <v>108</v>
      </c>
      <c r="E373" s="72">
        <f t="shared" ref="E373:F373" si="513">E374+E379</f>
        <v>3033388</v>
      </c>
      <c r="F373" s="72">
        <f t="shared" si="513"/>
        <v>0</v>
      </c>
      <c r="G373" s="72">
        <f t="shared" ref="G373:L373" si="514">G374+G379</f>
        <v>2335606</v>
      </c>
      <c r="H373" s="72">
        <f t="shared" si="514"/>
        <v>0</v>
      </c>
      <c r="I373" s="163">
        <f t="shared" si="514"/>
        <v>1814538.9400000002</v>
      </c>
      <c r="J373" s="163">
        <f t="shared" si="514"/>
        <v>0</v>
      </c>
      <c r="K373" s="72">
        <f t="shared" si="514"/>
        <v>1437013</v>
      </c>
      <c r="L373" s="72">
        <f t="shared" si="514"/>
        <v>0</v>
      </c>
      <c r="M373" s="72">
        <f t="shared" ref="M373:N373" si="515">M374+M379</f>
        <v>-1596375</v>
      </c>
      <c r="N373" s="72">
        <f t="shared" si="515"/>
        <v>0</v>
      </c>
      <c r="O373" s="47">
        <f t="shared" si="498"/>
        <v>59.818887000278245</v>
      </c>
      <c r="P373" s="47"/>
      <c r="Q373" s="47">
        <f t="shared" si="499"/>
        <v>47.373201186264339</v>
      </c>
      <c r="R373" s="47"/>
    </row>
    <row r="374" spans="1:18" s="17" customFormat="1" x14ac:dyDescent="0.25">
      <c r="A374" s="18">
        <v>308</v>
      </c>
      <c r="B374" s="143">
        <v>631000</v>
      </c>
      <c r="C374" s="129" t="s">
        <v>199</v>
      </c>
      <c r="D374" s="96" t="s">
        <v>109</v>
      </c>
      <c r="E374" s="130">
        <f t="shared" ref="E374:F374" si="516">E375+E376+E377+E378</f>
        <v>2325065</v>
      </c>
      <c r="F374" s="130">
        <f t="shared" si="516"/>
        <v>0</v>
      </c>
      <c r="G374" s="130">
        <f t="shared" ref="G374:L374" si="517">G375+G376+G377+G378</f>
        <v>1784783</v>
      </c>
      <c r="H374" s="130">
        <f t="shared" si="517"/>
        <v>0</v>
      </c>
      <c r="I374" s="174">
        <f t="shared" si="517"/>
        <v>1380287.3800000001</v>
      </c>
      <c r="J374" s="174">
        <f t="shared" si="517"/>
        <v>0</v>
      </c>
      <c r="K374" s="130">
        <f t="shared" si="517"/>
        <v>638813</v>
      </c>
      <c r="L374" s="130">
        <f t="shared" si="517"/>
        <v>0</v>
      </c>
      <c r="M374" s="130">
        <f t="shared" ref="M374:N374" si="518">M375+M376+M377+M378</f>
        <v>-1686252</v>
      </c>
      <c r="N374" s="130">
        <f t="shared" si="518"/>
        <v>0</v>
      </c>
      <c r="O374" s="47">
        <f t="shared" si="498"/>
        <v>59.365539458036665</v>
      </c>
      <c r="P374" s="47"/>
      <c r="Q374" s="47">
        <f t="shared" si="499"/>
        <v>27.475059837036813</v>
      </c>
      <c r="R374" s="47"/>
    </row>
    <row r="375" spans="1:18" s="17" customFormat="1" x14ac:dyDescent="0.25">
      <c r="A375" s="18">
        <v>309</v>
      </c>
      <c r="B375" s="134">
        <v>631100</v>
      </c>
      <c r="C375" s="132" t="s">
        <v>355</v>
      </c>
      <c r="D375" s="144">
        <v>309</v>
      </c>
      <c r="E375" s="80">
        <v>533000</v>
      </c>
      <c r="F375" s="80">
        <v>0</v>
      </c>
      <c r="G375" s="80">
        <v>496000</v>
      </c>
      <c r="H375" s="80">
        <v>0</v>
      </c>
      <c r="I375" s="175">
        <v>260120.56</v>
      </c>
      <c r="J375" s="175">
        <v>0</v>
      </c>
      <c r="K375" s="80">
        <v>483000</v>
      </c>
      <c r="L375" s="80">
        <v>0</v>
      </c>
      <c r="M375" s="80">
        <f t="shared" ref="M375:M378" si="519">K375-E375</f>
        <v>-50000</v>
      </c>
      <c r="N375" s="80">
        <f t="shared" ref="N375:N378" si="520">L375-F375</f>
        <v>0</v>
      </c>
      <c r="O375" s="52">
        <f t="shared" si="498"/>
        <v>48.803106941838649</v>
      </c>
      <c r="P375" s="52"/>
      <c r="Q375" s="52">
        <f t="shared" si="499"/>
        <v>90.619136960600372</v>
      </c>
      <c r="R375" s="52"/>
    </row>
    <row r="376" spans="1:18" s="17" customFormat="1" x14ac:dyDescent="0.25">
      <c r="A376" s="18">
        <v>310</v>
      </c>
      <c r="B376" s="134">
        <v>631200</v>
      </c>
      <c r="C376" s="132" t="s">
        <v>356</v>
      </c>
      <c r="D376" s="144">
        <v>310</v>
      </c>
      <c r="E376" s="80">
        <v>25000</v>
      </c>
      <c r="F376" s="80">
        <v>0</v>
      </c>
      <c r="G376" s="80">
        <v>50000</v>
      </c>
      <c r="H376" s="80">
        <v>0</v>
      </c>
      <c r="I376" s="175">
        <v>0</v>
      </c>
      <c r="J376" s="175">
        <v>0</v>
      </c>
      <c r="K376" s="80">
        <v>20000</v>
      </c>
      <c r="L376" s="80">
        <v>0</v>
      </c>
      <c r="M376" s="80">
        <f t="shared" si="519"/>
        <v>-5000</v>
      </c>
      <c r="N376" s="80">
        <f t="shared" si="520"/>
        <v>0</v>
      </c>
      <c r="O376" s="52">
        <f t="shared" si="498"/>
        <v>0</v>
      </c>
      <c r="P376" s="52"/>
      <c r="Q376" s="52">
        <f t="shared" si="499"/>
        <v>80</v>
      </c>
      <c r="R376" s="52"/>
    </row>
    <row r="377" spans="1:18" s="17" customFormat="1" x14ac:dyDescent="0.25">
      <c r="A377" s="18">
        <v>311</v>
      </c>
      <c r="B377" s="134">
        <v>631300</v>
      </c>
      <c r="C377" s="132" t="s">
        <v>357</v>
      </c>
      <c r="D377" s="144">
        <v>311</v>
      </c>
      <c r="E377" s="80">
        <v>5000</v>
      </c>
      <c r="F377" s="80">
        <v>0</v>
      </c>
      <c r="G377" s="80">
        <v>5000</v>
      </c>
      <c r="H377" s="80">
        <v>0</v>
      </c>
      <c r="I377" s="175">
        <v>0</v>
      </c>
      <c r="J377" s="175">
        <v>0</v>
      </c>
      <c r="K377" s="80">
        <v>4000</v>
      </c>
      <c r="L377" s="80">
        <v>0</v>
      </c>
      <c r="M377" s="80">
        <f t="shared" si="519"/>
        <v>-1000</v>
      </c>
      <c r="N377" s="80">
        <f t="shared" si="520"/>
        <v>0</v>
      </c>
      <c r="O377" s="52">
        <f t="shared" si="498"/>
        <v>0</v>
      </c>
      <c r="P377" s="52"/>
      <c r="Q377" s="52">
        <f t="shared" si="499"/>
        <v>80</v>
      </c>
      <c r="R377" s="52"/>
    </row>
    <row r="378" spans="1:18" s="17" customFormat="1" x14ac:dyDescent="0.25">
      <c r="A378" s="18">
        <v>312</v>
      </c>
      <c r="B378" s="134">
        <v>631900</v>
      </c>
      <c r="C378" s="132" t="s">
        <v>199</v>
      </c>
      <c r="D378" s="144">
        <v>312</v>
      </c>
      <c r="E378" s="80">
        <v>1762065</v>
      </c>
      <c r="F378" s="80">
        <v>0</v>
      </c>
      <c r="G378" s="80">
        <v>1233783</v>
      </c>
      <c r="H378" s="80">
        <v>0</v>
      </c>
      <c r="I378" s="175">
        <v>1120166.82</v>
      </c>
      <c r="J378" s="175">
        <v>0</v>
      </c>
      <c r="K378" s="80">
        <v>131813</v>
      </c>
      <c r="L378" s="80">
        <v>0</v>
      </c>
      <c r="M378" s="80">
        <f t="shared" si="519"/>
        <v>-1630252</v>
      </c>
      <c r="N378" s="80">
        <f t="shared" si="520"/>
        <v>0</v>
      </c>
      <c r="O378" s="52">
        <f t="shared" si="498"/>
        <v>63.571254181883198</v>
      </c>
      <c r="P378" s="52"/>
      <c r="Q378" s="52">
        <f t="shared" si="499"/>
        <v>7.4805980483126335</v>
      </c>
      <c r="R378" s="52"/>
    </row>
    <row r="379" spans="1:18" s="17" customFormat="1" x14ac:dyDescent="0.25">
      <c r="A379" s="18">
        <v>313</v>
      </c>
      <c r="B379" s="143">
        <v>638000</v>
      </c>
      <c r="C379" s="129" t="s">
        <v>200</v>
      </c>
      <c r="D379" s="96" t="s">
        <v>110</v>
      </c>
      <c r="E379" s="130">
        <f t="shared" ref="E379:F379" si="521">E380+E381</f>
        <v>708323</v>
      </c>
      <c r="F379" s="130">
        <f t="shared" si="521"/>
        <v>0</v>
      </c>
      <c r="G379" s="130">
        <f t="shared" ref="G379:L379" si="522">G380+G381</f>
        <v>550823</v>
      </c>
      <c r="H379" s="130">
        <f t="shared" si="522"/>
        <v>0</v>
      </c>
      <c r="I379" s="174">
        <f t="shared" si="522"/>
        <v>434251.56</v>
      </c>
      <c r="J379" s="174">
        <f t="shared" si="522"/>
        <v>0</v>
      </c>
      <c r="K379" s="130">
        <f t="shared" si="522"/>
        <v>798200</v>
      </c>
      <c r="L379" s="130">
        <f t="shared" si="522"/>
        <v>0</v>
      </c>
      <c r="M379" s="130">
        <f t="shared" ref="M379:N379" si="523">M380+M381</f>
        <v>89877</v>
      </c>
      <c r="N379" s="130">
        <f t="shared" si="523"/>
        <v>0</v>
      </c>
      <c r="O379" s="47">
        <f t="shared" si="498"/>
        <v>61.306996949131964</v>
      </c>
      <c r="P379" s="47"/>
      <c r="Q379" s="47">
        <f t="shared" si="499"/>
        <v>112.68870275284016</v>
      </c>
      <c r="R379" s="47"/>
    </row>
    <row r="380" spans="1:18" s="17" customFormat="1" x14ac:dyDescent="0.25">
      <c r="A380" s="18">
        <v>314</v>
      </c>
      <c r="B380" s="134">
        <v>638100</v>
      </c>
      <c r="C380" s="132" t="s">
        <v>358</v>
      </c>
      <c r="D380" s="144">
        <v>314</v>
      </c>
      <c r="E380" s="80">
        <v>708323</v>
      </c>
      <c r="F380" s="80">
        <v>0</v>
      </c>
      <c r="G380" s="80">
        <v>550823</v>
      </c>
      <c r="H380" s="80">
        <v>0</v>
      </c>
      <c r="I380" s="175">
        <v>434251.56</v>
      </c>
      <c r="J380" s="175">
        <v>0</v>
      </c>
      <c r="K380" s="80">
        <v>798200</v>
      </c>
      <c r="L380" s="80">
        <v>0</v>
      </c>
      <c r="M380" s="80">
        <f t="shared" ref="M380:M382" si="524">K380-E380</f>
        <v>89877</v>
      </c>
      <c r="N380" s="80">
        <f t="shared" ref="N380:N382" si="525">L380-F380</f>
        <v>0</v>
      </c>
      <c r="O380" s="52">
        <f t="shared" si="498"/>
        <v>61.306996949131964</v>
      </c>
      <c r="P380" s="52"/>
      <c r="Q380" s="52">
        <f t="shared" si="499"/>
        <v>112.68870275284016</v>
      </c>
      <c r="R380" s="52"/>
    </row>
    <row r="381" spans="1:18" s="17" customFormat="1" ht="30" x14ac:dyDescent="0.25">
      <c r="A381" s="18">
        <v>315</v>
      </c>
      <c r="B381" s="134">
        <v>638200</v>
      </c>
      <c r="C381" s="132" t="s">
        <v>359</v>
      </c>
      <c r="D381" s="144">
        <v>315</v>
      </c>
      <c r="E381" s="80">
        <v>0</v>
      </c>
      <c r="F381" s="80">
        <v>0</v>
      </c>
      <c r="G381" s="80">
        <v>0</v>
      </c>
      <c r="H381" s="80">
        <v>0</v>
      </c>
      <c r="I381" s="175">
        <v>0</v>
      </c>
      <c r="J381" s="175">
        <v>0</v>
      </c>
      <c r="K381" s="80">
        <v>0</v>
      </c>
      <c r="L381" s="80">
        <v>0</v>
      </c>
      <c r="M381" s="80">
        <f t="shared" si="524"/>
        <v>0</v>
      </c>
      <c r="N381" s="80">
        <f t="shared" si="525"/>
        <v>0</v>
      </c>
      <c r="O381" s="52"/>
      <c r="P381" s="52"/>
      <c r="Q381" s="52" t="e">
        <f t="shared" si="499"/>
        <v>#DIV/0!</v>
      </c>
      <c r="R381" s="52"/>
    </row>
    <row r="382" spans="1:18" s="17" customFormat="1" x14ac:dyDescent="0.25">
      <c r="A382" s="18">
        <v>316</v>
      </c>
      <c r="B382" s="46" t="s">
        <v>26</v>
      </c>
      <c r="C382" s="46" t="s">
        <v>360</v>
      </c>
      <c r="D382" s="96">
        <v>316</v>
      </c>
      <c r="E382" s="145">
        <v>7229878</v>
      </c>
      <c r="F382" s="145">
        <v>0</v>
      </c>
      <c r="G382" s="145">
        <v>7857066</v>
      </c>
      <c r="H382" s="145">
        <v>0</v>
      </c>
      <c r="I382" s="180">
        <v>0</v>
      </c>
      <c r="J382" s="180">
        <v>0</v>
      </c>
      <c r="K382" s="191">
        <v>10112571</v>
      </c>
      <c r="L382" s="145">
        <v>0</v>
      </c>
      <c r="M382" s="126">
        <f t="shared" si="524"/>
        <v>2882693</v>
      </c>
      <c r="N382" s="126">
        <f t="shared" si="525"/>
        <v>0</v>
      </c>
      <c r="O382" s="47">
        <f t="shared" si="498"/>
        <v>0</v>
      </c>
      <c r="P382" s="47"/>
      <c r="Q382" s="47">
        <f t="shared" si="499"/>
        <v>139.87194528040445</v>
      </c>
      <c r="R382" s="47"/>
    </row>
    <row r="383" spans="1:18" ht="17.25" customHeight="1" x14ac:dyDescent="0.25">
      <c r="A383" s="1"/>
      <c r="B383" s="66"/>
      <c r="C383" s="67"/>
      <c r="D383" s="68"/>
    </row>
    <row r="384" spans="1:18" ht="21.75" customHeight="1" x14ac:dyDescent="0.25">
      <c r="A384" s="1"/>
      <c r="B384" s="66"/>
      <c r="C384" s="67"/>
      <c r="D384" s="68"/>
    </row>
    <row r="385" spans="1:18" ht="16.5" customHeight="1" x14ac:dyDescent="0.25">
      <c r="A385" s="1"/>
      <c r="B385" s="200" t="s">
        <v>421</v>
      </c>
      <c r="C385" s="200"/>
      <c r="D385" s="200"/>
      <c r="E385" s="200"/>
      <c r="F385" s="200"/>
      <c r="G385" s="200"/>
      <c r="H385" s="200"/>
      <c r="I385" s="200"/>
      <c r="J385" s="200"/>
      <c r="K385" s="200"/>
      <c r="L385" s="200"/>
      <c r="M385" s="200"/>
      <c r="N385" s="200"/>
      <c r="O385" s="186"/>
      <c r="P385" s="186"/>
      <c r="Q385" s="186"/>
    </row>
    <row r="386" spans="1:18" ht="14.25" customHeight="1" x14ac:dyDescent="0.25">
      <c r="A386" s="1"/>
      <c r="B386" s="146"/>
      <c r="C386" s="38"/>
      <c r="D386" s="68"/>
    </row>
    <row r="387" spans="1:18" ht="74.25" customHeight="1" x14ac:dyDescent="0.25">
      <c r="A387" s="1"/>
      <c r="B387" s="42" t="s">
        <v>122</v>
      </c>
      <c r="C387" s="42" t="s">
        <v>123</v>
      </c>
      <c r="D387" s="42" t="s">
        <v>124</v>
      </c>
      <c r="E387" s="42" t="s">
        <v>405</v>
      </c>
      <c r="F387" s="42" t="s">
        <v>406</v>
      </c>
      <c r="G387" s="184" t="s">
        <v>403</v>
      </c>
      <c r="H387" s="184" t="s">
        <v>404</v>
      </c>
      <c r="I387" s="42" t="s">
        <v>411</v>
      </c>
      <c r="J387" s="42" t="s">
        <v>412</v>
      </c>
      <c r="K387" s="42" t="s">
        <v>409</v>
      </c>
      <c r="L387" s="42" t="s">
        <v>410</v>
      </c>
      <c r="M387" s="42" t="s">
        <v>422</v>
      </c>
      <c r="N387" s="42" t="s">
        <v>423</v>
      </c>
      <c r="O387" s="42" t="s">
        <v>407</v>
      </c>
      <c r="P387" s="42" t="s">
        <v>408</v>
      </c>
      <c r="Q387" s="42" t="s">
        <v>424</v>
      </c>
      <c r="R387" s="42" t="s">
        <v>425</v>
      </c>
    </row>
    <row r="388" spans="1:18" ht="18.75" customHeight="1" x14ac:dyDescent="0.25">
      <c r="A388" s="1"/>
      <c r="B388" s="43">
        <v>1</v>
      </c>
      <c r="C388" s="44">
        <v>2</v>
      </c>
      <c r="D388" s="43">
        <v>3</v>
      </c>
      <c r="E388" s="44">
        <v>3</v>
      </c>
      <c r="F388" s="44">
        <v>4</v>
      </c>
      <c r="G388" s="44">
        <v>5</v>
      </c>
      <c r="H388" s="44">
        <v>6</v>
      </c>
      <c r="I388" s="44">
        <v>5</v>
      </c>
      <c r="J388" s="44">
        <v>6</v>
      </c>
      <c r="K388" s="44">
        <v>5</v>
      </c>
      <c r="L388" s="44">
        <v>6</v>
      </c>
      <c r="M388" s="44">
        <v>7</v>
      </c>
      <c r="N388" s="44">
        <v>8</v>
      </c>
      <c r="O388" s="44">
        <v>11</v>
      </c>
      <c r="P388" s="44">
        <v>12</v>
      </c>
      <c r="Q388" s="44">
        <v>9</v>
      </c>
      <c r="R388" s="44">
        <v>10</v>
      </c>
    </row>
    <row r="389" spans="1:18" x14ac:dyDescent="0.25">
      <c r="A389" s="1"/>
      <c r="B389" s="147" t="s">
        <v>111</v>
      </c>
      <c r="C389" s="148" t="s">
        <v>361</v>
      </c>
      <c r="D389" s="108"/>
      <c r="E389" s="108">
        <v>9554690</v>
      </c>
      <c r="F389" s="108">
        <v>8500</v>
      </c>
      <c r="G389" s="108">
        <v>7108560</v>
      </c>
      <c r="H389" s="108">
        <v>8500</v>
      </c>
      <c r="I389" s="171">
        <v>6273869.0099999998</v>
      </c>
      <c r="J389" s="171">
        <v>3598.36</v>
      </c>
      <c r="K389" s="108">
        <v>9004565</v>
      </c>
      <c r="L389" s="108">
        <v>10500</v>
      </c>
      <c r="M389" s="80">
        <f t="shared" ref="M389:M399" si="526">K389-E389</f>
        <v>-550125</v>
      </c>
      <c r="N389" s="80">
        <f t="shared" ref="N389:N399" si="527">L389-F389</f>
        <v>2000</v>
      </c>
      <c r="O389" s="52">
        <f t="shared" ref="O389:O402" si="528">I389/E389*100</f>
        <v>65.662716529787986</v>
      </c>
      <c r="P389" s="52">
        <f t="shared" ref="P389:P402" si="529">J389/F389*100</f>
        <v>42.33364705882353</v>
      </c>
      <c r="Q389" s="52">
        <f t="shared" ref="Q389:Q402" si="530">K389/E389*100</f>
        <v>94.242356371582957</v>
      </c>
      <c r="R389" s="52">
        <f t="shared" ref="R389:R402" si="531">L389/F389*100</f>
        <v>123.52941176470588</v>
      </c>
    </row>
    <row r="390" spans="1:18" x14ac:dyDescent="0.25">
      <c r="A390" s="1"/>
      <c r="B390" s="147" t="s">
        <v>112</v>
      </c>
      <c r="C390" s="148" t="s">
        <v>362</v>
      </c>
      <c r="D390" s="108"/>
      <c r="E390" s="108">
        <v>0</v>
      </c>
      <c r="F390" s="108">
        <v>0</v>
      </c>
      <c r="G390" s="108">
        <v>0</v>
      </c>
      <c r="H390" s="108">
        <v>0</v>
      </c>
      <c r="I390" s="171">
        <v>0</v>
      </c>
      <c r="J390" s="171">
        <v>0</v>
      </c>
      <c r="K390" s="108">
        <v>0</v>
      </c>
      <c r="L390" s="108">
        <v>0</v>
      </c>
      <c r="M390" s="80">
        <f t="shared" si="526"/>
        <v>0</v>
      </c>
      <c r="N390" s="80">
        <f t="shared" si="527"/>
        <v>0</v>
      </c>
      <c r="O390" s="52"/>
      <c r="P390" s="52"/>
      <c r="Q390" s="52"/>
      <c r="R390" s="52"/>
    </row>
    <row r="391" spans="1:18" x14ac:dyDescent="0.25">
      <c r="A391" s="1"/>
      <c r="B391" s="147" t="s">
        <v>113</v>
      </c>
      <c r="C391" s="148" t="s">
        <v>363</v>
      </c>
      <c r="D391" s="108"/>
      <c r="E391" s="108">
        <v>385500</v>
      </c>
      <c r="F391" s="108">
        <v>0</v>
      </c>
      <c r="G391" s="108">
        <v>331900</v>
      </c>
      <c r="H391" s="108">
        <v>0</v>
      </c>
      <c r="I391" s="171">
        <v>172745.88</v>
      </c>
      <c r="J391" s="171">
        <v>0</v>
      </c>
      <c r="K391" s="108">
        <v>456300</v>
      </c>
      <c r="L391" s="108">
        <v>0</v>
      </c>
      <c r="M391" s="80">
        <f t="shared" si="526"/>
        <v>70800</v>
      </c>
      <c r="N391" s="80">
        <f t="shared" si="527"/>
        <v>0</v>
      </c>
      <c r="O391" s="52">
        <f t="shared" si="528"/>
        <v>44.810863813229574</v>
      </c>
      <c r="P391" s="52"/>
      <c r="Q391" s="52">
        <f t="shared" si="530"/>
        <v>118.36575875486382</v>
      </c>
      <c r="R391" s="52"/>
    </row>
    <row r="392" spans="1:18" x14ac:dyDescent="0.25">
      <c r="A392" s="1"/>
      <c r="B392" s="147" t="s">
        <v>114</v>
      </c>
      <c r="C392" s="148" t="s">
        <v>364</v>
      </c>
      <c r="D392" s="108"/>
      <c r="E392" s="108">
        <v>12604300</v>
      </c>
      <c r="F392" s="108">
        <v>0</v>
      </c>
      <c r="G392" s="108">
        <v>11621496</v>
      </c>
      <c r="H392" s="108">
        <v>0</v>
      </c>
      <c r="I392" s="171">
        <v>7572633.3700000001</v>
      </c>
      <c r="J392" s="171">
        <v>0</v>
      </c>
      <c r="K392" s="108">
        <v>13604700</v>
      </c>
      <c r="L392" s="108">
        <v>0</v>
      </c>
      <c r="M392" s="80">
        <f t="shared" si="526"/>
        <v>1000400</v>
      </c>
      <c r="N392" s="80">
        <f t="shared" si="527"/>
        <v>0</v>
      </c>
      <c r="O392" s="52">
        <f t="shared" si="528"/>
        <v>60.079761430622881</v>
      </c>
      <c r="P392" s="52"/>
      <c r="Q392" s="52">
        <f t="shared" si="530"/>
        <v>107.93697388986298</v>
      </c>
      <c r="R392" s="52"/>
    </row>
    <row r="393" spans="1:18" x14ac:dyDescent="0.25">
      <c r="A393" s="1"/>
      <c r="B393" s="147" t="s">
        <v>115</v>
      </c>
      <c r="C393" s="148" t="s">
        <v>365</v>
      </c>
      <c r="D393" s="108"/>
      <c r="E393" s="108">
        <v>290000</v>
      </c>
      <c r="F393" s="108">
        <v>0</v>
      </c>
      <c r="G393" s="108">
        <v>230000</v>
      </c>
      <c r="H393" s="108">
        <v>0</v>
      </c>
      <c r="I393" s="171">
        <v>30288.41</v>
      </c>
      <c r="J393" s="171">
        <v>0</v>
      </c>
      <c r="K393" s="108">
        <v>60000</v>
      </c>
      <c r="L393" s="108">
        <v>0</v>
      </c>
      <c r="M393" s="80">
        <f t="shared" si="526"/>
        <v>-230000</v>
      </c>
      <c r="N393" s="80">
        <f t="shared" si="527"/>
        <v>0</v>
      </c>
      <c r="O393" s="52">
        <f t="shared" si="528"/>
        <v>10.444279310344827</v>
      </c>
      <c r="P393" s="52"/>
      <c r="Q393" s="52">
        <f t="shared" si="530"/>
        <v>20.689655172413794</v>
      </c>
      <c r="R393" s="52"/>
    </row>
    <row r="394" spans="1:18" x14ac:dyDescent="0.25">
      <c r="A394" s="1"/>
      <c r="B394" s="147" t="s">
        <v>116</v>
      </c>
      <c r="C394" s="148" t="s">
        <v>366</v>
      </c>
      <c r="D394" s="108"/>
      <c r="E394" s="108">
        <v>19077332</v>
      </c>
      <c r="F394" s="108">
        <v>0</v>
      </c>
      <c r="G394" s="108">
        <v>11987752</v>
      </c>
      <c r="H394" s="108">
        <v>0</v>
      </c>
      <c r="I394" s="171">
        <v>5788359.8600000003</v>
      </c>
      <c r="J394" s="171">
        <v>0</v>
      </c>
      <c r="K394" s="108">
        <v>15026071</v>
      </c>
      <c r="L394" s="108">
        <v>0</v>
      </c>
      <c r="M394" s="80">
        <f t="shared" si="526"/>
        <v>-4051261</v>
      </c>
      <c r="N394" s="80">
        <f t="shared" si="527"/>
        <v>0</v>
      </c>
      <c r="O394" s="52">
        <f t="shared" si="528"/>
        <v>30.341558557559306</v>
      </c>
      <c r="P394" s="52"/>
      <c r="Q394" s="52">
        <f t="shared" si="530"/>
        <v>78.764006413475428</v>
      </c>
      <c r="R394" s="52"/>
    </row>
    <row r="395" spans="1:18" x14ac:dyDescent="0.25">
      <c r="A395" s="1"/>
      <c r="B395" s="147" t="s">
        <v>117</v>
      </c>
      <c r="C395" s="148" t="s">
        <v>367</v>
      </c>
      <c r="D395" s="108"/>
      <c r="E395" s="108">
        <v>10388240</v>
      </c>
      <c r="F395" s="108">
        <v>0</v>
      </c>
      <c r="G395" s="108">
        <v>9277290</v>
      </c>
      <c r="H395" s="108">
        <v>0</v>
      </c>
      <c r="I395" s="171">
        <v>8076904.3899999997</v>
      </c>
      <c r="J395" s="171">
        <v>0</v>
      </c>
      <c r="K395" s="108">
        <v>11844600</v>
      </c>
      <c r="L395" s="108">
        <v>0</v>
      </c>
      <c r="M395" s="80">
        <f t="shared" si="526"/>
        <v>1456360</v>
      </c>
      <c r="N395" s="80">
        <f t="shared" si="527"/>
        <v>0</v>
      </c>
      <c r="O395" s="52">
        <f t="shared" si="528"/>
        <v>77.750460039429186</v>
      </c>
      <c r="P395" s="52"/>
      <c r="Q395" s="52">
        <f t="shared" si="530"/>
        <v>114.01931414753605</v>
      </c>
      <c r="R395" s="52"/>
    </row>
    <row r="396" spans="1:18" x14ac:dyDescent="0.25">
      <c r="A396" s="1"/>
      <c r="B396" s="147" t="s">
        <v>118</v>
      </c>
      <c r="C396" s="148" t="s">
        <v>368</v>
      </c>
      <c r="D396" s="108"/>
      <c r="E396" s="108">
        <v>5784717</v>
      </c>
      <c r="F396" s="108">
        <v>2465</v>
      </c>
      <c r="G396" s="108">
        <v>3855290</v>
      </c>
      <c r="H396" s="108">
        <v>0</v>
      </c>
      <c r="I396" s="171">
        <v>1903256.65</v>
      </c>
      <c r="J396" s="171">
        <v>966.7</v>
      </c>
      <c r="K396" s="108">
        <v>5665800</v>
      </c>
      <c r="L396" s="108">
        <v>0</v>
      </c>
      <c r="M396" s="80">
        <f t="shared" si="526"/>
        <v>-118917</v>
      </c>
      <c r="N396" s="80">
        <f t="shared" si="527"/>
        <v>-2465</v>
      </c>
      <c r="O396" s="52">
        <f t="shared" si="528"/>
        <v>32.901465188357527</v>
      </c>
      <c r="P396" s="52"/>
      <c r="Q396" s="52">
        <f t="shared" si="530"/>
        <v>97.944290100967777</v>
      </c>
      <c r="R396" s="52"/>
    </row>
    <row r="397" spans="1:18" x14ac:dyDescent="0.25">
      <c r="A397" s="1"/>
      <c r="B397" s="147" t="s">
        <v>119</v>
      </c>
      <c r="C397" s="148" t="s">
        <v>369</v>
      </c>
      <c r="D397" s="108"/>
      <c r="E397" s="108">
        <v>4837928</v>
      </c>
      <c r="F397" s="108">
        <v>89834</v>
      </c>
      <c r="G397" s="108">
        <v>4237460</v>
      </c>
      <c r="H397" s="108">
        <v>86700</v>
      </c>
      <c r="I397" s="171">
        <v>3178749.71</v>
      </c>
      <c r="J397" s="171">
        <v>43769.440000000002</v>
      </c>
      <c r="K397" s="108">
        <v>7852110</v>
      </c>
      <c r="L397" s="108">
        <v>55700</v>
      </c>
      <c r="M397" s="80">
        <f t="shared" si="526"/>
        <v>3014182</v>
      </c>
      <c r="N397" s="80">
        <f t="shared" si="527"/>
        <v>-34134</v>
      </c>
      <c r="O397" s="52">
        <f t="shared" si="528"/>
        <v>65.704775060728466</v>
      </c>
      <c r="P397" s="52">
        <f t="shared" si="529"/>
        <v>48.722577197942876</v>
      </c>
      <c r="Q397" s="52">
        <f t="shared" si="530"/>
        <v>162.30315953441226</v>
      </c>
      <c r="R397" s="52">
        <f t="shared" si="531"/>
        <v>62.003250439699883</v>
      </c>
    </row>
    <row r="398" spans="1:18" x14ac:dyDescent="0.25">
      <c r="A398" s="1"/>
      <c r="B398" s="147">
        <v>10</v>
      </c>
      <c r="C398" s="148" t="s">
        <v>370</v>
      </c>
      <c r="D398" s="108"/>
      <c r="E398" s="108">
        <v>10146871</v>
      </c>
      <c r="F398" s="108">
        <v>3800</v>
      </c>
      <c r="G398" s="108">
        <v>9273400</v>
      </c>
      <c r="H398" s="108">
        <v>1800</v>
      </c>
      <c r="I398" s="171">
        <v>6838888.3499999996</v>
      </c>
      <c r="J398" s="171">
        <v>2967</v>
      </c>
      <c r="K398" s="108">
        <v>11007828</v>
      </c>
      <c r="L398" s="108">
        <v>1658</v>
      </c>
      <c r="M398" s="80">
        <f t="shared" si="526"/>
        <v>860957</v>
      </c>
      <c r="N398" s="80">
        <f t="shared" si="527"/>
        <v>-2142</v>
      </c>
      <c r="O398" s="52">
        <f t="shared" si="528"/>
        <v>67.398987825902196</v>
      </c>
      <c r="P398" s="52">
        <f t="shared" si="529"/>
        <v>78.078947368421041</v>
      </c>
      <c r="Q398" s="52">
        <f t="shared" si="530"/>
        <v>108.48495068085522</v>
      </c>
      <c r="R398" s="52">
        <f t="shared" si="531"/>
        <v>43.631578947368425</v>
      </c>
    </row>
    <row r="399" spans="1:18" x14ac:dyDescent="0.25">
      <c r="A399" s="1"/>
      <c r="B399" s="147" t="s">
        <v>390</v>
      </c>
      <c r="C399" s="148" t="s">
        <v>391</v>
      </c>
      <c r="D399" s="108"/>
      <c r="E399" s="108">
        <v>3345388</v>
      </c>
      <c r="F399" s="108">
        <v>0</v>
      </c>
      <c r="G399" s="108">
        <v>2734876</v>
      </c>
      <c r="H399" s="108">
        <v>0</v>
      </c>
      <c r="I399" s="171">
        <v>2033187.39</v>
      </c>
      <c r="J399" s="171">
        <v>0</v>
      </c>
      <c r="K399" s="108">
        <v>4220847</v>
      </c>
      <c r="L399" s="108">
        <v>0</v>
      </c>
      <c r="M399" s="80">
        <f t="shared" si="526"/>
        <v>875459</v>
      </c>
      <c r="N399" s="80">
        <f t="shared" si="527"/>
        <v>0</v>
      </c>
      <c r="O399" s="52">
        <f t="shared" si="528"/>
        <v>60.775831981223106</v>
      </c>
      <c r="P399" s="52"/>
      <c r="Q399" s="52">
        <f t="shared" si="530"/>
        <v>126.16913195121164</v>
      </c>
      <c r="R399" s="52"/>
    </row>
    <row r="400" spans="1:18" x14ac:dyDescent="0.25">
      <c r="A400" s="1"/>
      <c r="B400" s="149"/>
      <c r="C400" s="95" t="s">
        <v>392</v>
      </c>
      <c r="D400" s="46"/>
      <c r="E400" s="117">
        <f t="shared" ref="E400" si="532">SUM(E389:E399)</f>
        <v>76414966</v>
      </c>
      <c r="F400" s="117">
        <f t="shared" ref="F400" si="533">SUM(F389:F399)</f>
        <v>104599</v>
      </c>
      <c r="G400" s="117">
        <f t="shared" ref="G400:K400" si="534">SUM(G389:G399)</f>
        <v>60658024</v>
      </c>
      <c r="H400" s="117">
        <f t="shared" si="534"/>
        <v>97000</v>
      </c>
      <c r="I400" s="172">
        <f t="shared" si="534"/>
        <v>41868883.020000003</v>
      </c>
      <c r="J400" s="172">
        <f t="shared" si="534"/>
        <v>51301.5</v>
      </c>
      <c r="K400" s="117">
        <f t="shared" si="534"/>
        <v>78742821</v>
      </c>
      <c r="L400" s="117">
        <f t="shared" ref="L400" si="535">SUM(L389:L399)</f>
        <v>67858</v>
      </c>
      <c r="M400" s="117">
        <f t="shared" ref="M400:N400" si="536">SUM(M389:M399)</f>
        <v>2327855</v>
      </c>
      <c r="N400" s="117">
        <f t="shared" si="536"/>
        <v>-36741</v>
      </c>
      <c r="O400" s="47">
        <f t="shared" si="528"/>
        <v>54.791469801871017</v>
      </c>
      <c r="P400" s="47">
        <f t="shared" si="529"/>
        <v>49.045879979732121</v>
      </c>
      <c r="Q400" s="47">
        <f t="shared" si="530"/>
        <v>103.04633388176865</v>
      </c>
      <c r="R400" s="47">
        <f t="shared" si="531"/>
        <v>64.874425185709228</v>
      </c>
    </row>
    <row r="401" spans="1:18" ht="22.5" customHeight="1" x14ac:dyDescent="0.25">
      <c r="A401" s="1"/>
      <c r="B401" s="150"/>
      <c r="C401" s="185" t="s">
        <v>393</v>
      </c>
      <c r="D401" s="152"/>
      <c r="E401" s="152">
        <v>1022700</v>
      </c>
      <c r="F401" s="152">
        <v>0</v>
      </c>
      <c r="G401" s="152">
        <v>441000</v>
      </c>
      <c r="H401" s="152">
        <v>0</v>
      </c>
      <c r="I401" s="181">
        <v>925851.12</v>
      </c>
      <c r="J401" s="181">
        <v>0</v>
      </c>
      <c r="K401" s="152">
        <v>1100000</v>
      </c>
      <c r="L401" s="152">
        <v>0</v>
      </c>
      <c r="M401" s="80">
        <f>K401-E401</f>
        <v>77300</v>
      </c>
      <c r="N401" s="80">
        <f>L401-F401</f>
        <v>0</v>
      </c>
      <c r="O401" s="52">
        <f t="shared" si="528"/>
        <v>90.530079202112063</v>
      </c>
      <c r="P401" s="52"/>
      <c r="Q401" s="52">
        <f t="shared" si="530"/>
        <v>107.5584237801897</v>
      </c>
      <c r="R401" s="52"/>
    </row>
    <row r="402" spans="1:18" ht="19.5" customHeight="1" x14ac:dyDescent="0.25">
      <c r="B402" s="150"/>
      <c r="C402" s="185" t="s">
        <v>413</v>
      </c>
      <c r="D402" s="153"/>
      <c r="E402" s="152">
        <f t="shared" ref="E402:F402" si="537">E400+E401</f>
        <v>77437666</v>
      </c>
      <c r="F402" s="152">
        <f t="shared" si="537"/>
        <v>104599</v>
      </c>
      <c r="G402" s="152">
        <f t="shared" ref="G402:K402" si="538">G400+G401</f>
        <v>61099024</v>
      </c>
      <c r="H402" s="152">
        <f t="shared" si="538"/>
        <v>97000</v>
      </c>
      <c r="I402" s="181">
        <f t="shared" si="538"/>
        <v>42794734.140000001</v>
      </c>
      <c r="J402" s="181">
        <f t="shared" si="538"/>
        <v>51301.5</v>
      </c>
      <c r="K402" s="152">
        <f t="shared" si="538"/>
        <v>79842821</v>
      </c>
      <c r="L402" s="152">
        <f t="shared" ref="L402" si="539">L400+L401</f>
        <v>67858</v>
      </c>
      <c r="M402" s="152">
        <f t="shared" ref="M402:N402" si="540">M400+M401</f>
        <v>2405155</v>
      </c>
      <c r="N402" s="152">
        <f t="shared" si="540"/>
        <v>-36741</v>
      </c>
      <c r="O402" s="47">
        <f t="shared" si="528"/>
        <v>55.26346072982107</v>
      </c>
      <c r="P402" s="47">
        <f t="shared" si="529"/>
        <v>49.045879979732121</v>
      </c>
      <c r="Q402" s="47">
        <f t="shared" si="530"/>
        <v>103.10592393112674</v>
      </c>
      <c r="R402" s="47">
        <f t="shared" si="531"/>
        <v>64.874425185709228</v>
      </c>
    </row>
    <row r="403" spans="1:18" x14ac:dyDescent="0.25">
      <c r="B403" s="146"/>
      <c r="C403" s="38"/>
      <c r="D403" s="154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</row>
    <row r="404" spans="1:18" x14ac:dyDescent="0.25">
      <c r="B404" s="155" t="s">
        <v>394</v>
      </c>
      <c r="C404" s="156"/>
      <c r="D404" s="154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</row>
    <row r="405" spans="1:18" x14ac:dyDescent="0.25">
      <c r="B405" s="203" t="s">
        <v>400</v>
      </c>
      <c r="C405" s="203"/>
      <c r="D405" s="154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</row>
    <row r="406" spans="1:18" x14ac:dyDescent="0.25">
      <c r="B406" s="146"/>
      <c r="C406" s="38"/>
      <c r="D406" s="154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</row>
    <row r="407" spans="1:18" x14ac:dyDescent="0.25">
      <c r="B407" s="150" t="s">
        <v>395</v>
      </c>
      <c r="C407" s="157" t="s">
        <v>397</v>
      </c>
      <c r="D407" s="158"/>
      <c r="E407" s="158">
        <v>0</v>
      </c>
      <c r="F407" s="158">
        <v>0</v>
      </c>
      <c r="G407" s="158">
        <v>0</v>
      </c>
      <c r="H407" s="158">
        <v>0</v>
      </c>
      <c r="I407" s="182">
        <v>0</v>
      </c>
      <c r="J407" s="182">
        <v>0</v>
      </c>
      <c r="K407" s="158">
        <v>0</v>
      </c>
      <c r="L407" s="158">
        <v>0</v>
      </c>
      <c r="M407" s="80">
        <f t="shared" ref="M407:M410" si="541">K407-E407</f>
        <v>0</v>
      </c>
      <c r="N407" s="80">
        <f t="shared" ref="N407:N410" si="542">L407-F407</f>
        <v>0</v>
      </c>
      <c r="O407" s="52"/>
      <c r="P407" s="52"/>
      <c r="Q407" s="52"/>
      <c r="R407" s="52"/>
    </row>
    <row r="408" spans="1:18" x14ac:dyDescent="0.25">
      <c r="B408" s="150" t="s">
        <v>395</v>
      </c>
      <c r="C408" s="157" t="s">
        <v>398</v>
      </c>
      <c r="D408" s="158"/>
      <c r="E408" s="158">
        <v>62000</v>
      </c>
      <c r="F408" s="158">
        <v>0</v>
      </c>
      <c r="G408" s="158">
        <v>199270</v>
      </c>
      <c r="H408" s="158">
        <v>0</v>
      </c>
      <c r="I408" s="182">
        <v>47123.45</v>
      </c>
      <c r="J408" s="182">
        <v>0</v>
      </c>
      <c r="K408" s="158">
        <v>2383834</v>
      </c>
      <c r="L408" s="158">
        <v>0</v>
      </c>
      <c r="M408" s="80">
        <f t="shared" si="541"/>
        <v>2321834</v>
      </c>
      <c r="N408" s="80">
        <f t="shared" si="542"/>
        <v>0</v>
      </c>
      <c r="O408" s="52">
        <f t="shared" ref="O408:O411" si="543">I408/E408*100</f>
        <v>76.005564516129027</v>
      </c>
      <c r="P408" s="52"/>
      <c r="Q408" s="52">
        <f t="shared" ref="Q408:Q411" si="544">K408/E408*100</f>
        <v>3844.8935483870969</v>
      </c>
      <c r="R408" s="52"/>
    </row>
    <row r="409" spans="1:18" x14ac:dyDescent="0.25">
      <c r="B409" s="150" t="s">
        <v>395</v>
      </c>
      <c r="C409" s="157" t="s">
        <v>399</v>
      </c>
      <c r="D409" s="158"/>
      <c r="E409" s="158">
        <v>3033388</v>
      </c>
      <c r="F409" s="158">
        <v>0</v>
      </c>
      <c r="G409" s="158">
        <v>2335606</v>
      </c>
      <c r="H409" s="158">
        <v>0</v>
      </c>
      <c r="I409" s="182">
        <v>1814538.94</v>
      </c>
      <c r="J409" s="182">
        <v>0</v>
      </c>
      <c r="K409" s="158">
        <v>1437013</v>
      </c>
      <c r="L409" s="158">
        <v>0</v>
      </c>
      <c r="M409" s="80">
        <f t="shared" si="541"/>
        <v>-1596375</v>
      </c>
      <c r="N409" s="80">
        <f t="shared" si="542"/>
        <v>0</v>
      </c>
      <c r="O409" s="52">
        <f t="shared" si="543"/>
        <v>59.818887000278231</v>
      </c>
      <c r="P409" s="52"/>
      <c r="Q409" s="52">
        <f t="shared" si="544"/>
        <v>47.373201186264339</v>
      </c>
      <c r="R409" s="52"/>
    </row>
    <row r="410" spans="1:18" ht="21.75" customHeight="1" x14ac:dyDescent="0.25">
      <c r="B410" s="150" t="s">
        <v>395</v>
      </c>
      <c r="C410" s="190" t="s">
        <v>414</v>
      </c>
      <c r="D410" s="153"/>
      <c r="E410" s="158">
        <v>250000</v>
      </c>
      <c r="F410" s="158">
        <v>0</v>
      </c>
      <c r="G410" s="158">
        <v>200000</v>
      </c>
      <c r="H410" s="158">
        <v>0</v>
      </c>
      <c r="I410" s="182">
        <v>171525</v>
      </c>
      <c r="J410" s="182">
        <v>0</v>
      </c>
      <c r="K410" s="158">
        <v>400000</v>
      </c>
      <c r="L410" s="158">
        <v>0</v>
      </c>
      <c r="M410" s="80">
        <f t="shared" si="541"/>
        <v>150000</v>
      </c>
      <c r="N410" s="80">
        <f t="shared" si="542"/>
        <v>0</v>
      </c>
      <c r="O410" s="52">
        <f t="shared" si="543"/>
        <v>68.61</v>
      </c>
      <c r="P410" s="52"/>
      <c r="Q410" s="52">
        <f t="shared" si="544"/>
        <v>160</v>
      </c>
      <c r="R410" s="52"/>
    </row>
    <row r="411" spans="1:18" x14ac:dyDescent="0.25">
      <c r="B411" s="150"/>
      <c r="C411" s="151" t="s">
        <v>396</v>
      </c>
      <c r="D411" s="153"/>
      <c r="E411" s="159">
        <f t="shared" ref="E411:F411" si="545">SUM(E407:E410)</f>
        <v>3345388</v>
      </c>
      <c r="F411" s="159">
        <f t="shared" si="545"/>
        <v>0</v>
      </c>
      <c r="G411" s="159">
        <f t="shared" ref="G411:N411" si="546">SUM(G407:G410)</f>
        <v>2734876</v>
      </c>
      <c r="H411" s="159">
        <f t="shared" si="546"/>
        <v>0</v>
      </c>
      <c r="I411" s="183">
        <f t="shared" si="546"/>
        <v>2033187.39</v>
      </c>
      <c r="J411" s="183">
        <f t="shared" si="546"/>
        <v>0</v>
      </c>
      <c r="K411" s="159">
        <f t="shared" si="546"/>
        <v>4220847</v>
      </c>
      <c r="L411" s="159">
        <f t="shared" si="546"/>
        <v>0</v>
      </c>
      <c r="M411" s="159">
        <f t="shared" si="546"/>
        <v>875459</v>
      </c>
      <c r="N411" s="159">
        <f t="shared" si="546"/>
        <v>0</v>
      </c>
      <c r="O411" s="47">
        <f t="shared" si="543"/>
        <v>60.775831981223106</v>
      </c>
      <c r="P411" s="47"/>
      <c r="Q411" s="47">
        <f t="shared" si="544"/>
        <v>126.16913195121164</v>
      </c>
      <c r="R411" s="47"/>
    </row>
  </sheetData>
  <mergeCells count="15">
    <mergeCell ref="B128:R128"/>
    <mergeCell ref="B220:R221"/>
    <mergeCell ref="B317:R317"/>
    <mergeCell ref="B405:C405"/>
    <mergeCell ref="B132:C132"/>
    <mergeCell ref="B192:C192"/>
    <mergeCell ref="B224:C224"/>
    <mergeCell ref="B281:C281"/>
    <mergeCell ref="B362:D362"/>
    <mergeCell ref="B385:N385"/>
    <mergeCell ref="B37:R37"/>
    <mergeCell ref="B38:R38"/>
    <mergeCell ref="C15:Q15"/>
    <mergeCell ref="C16:Q16"/>
    <mergeCell ref="C6:Q6"/>
  </mergeCells>
  <pageMargins left="0.43307086614173229" right="0.35433070866141736" top="0.74803149606299213" bottom="0.74803149606299213" header="0.31496062992125984" footer="0.31496062992125984"/>
  <pageSetup paperSize="9" scale="90" orientation="landscape" r:id="rId1"/>
  <headerFooter differentFirst="1">
    <oddFooter>&amp;CPage &amp;P</oddFooter>
    <firstFooter>&amp;CPage &amp;P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view="pageLayout" topLeftCell="A10" zoomScaleNormal="100" workbookViewId="0">
      <selection activeCell="P25" sqref="P25"/>
    </sheetView>
  </sheetViews>
  <sheetFormatPr defaultRowHeight="15" x14ac:dyDescent="0.25"/>
  <cols>
    <col min="1" max="1" width="7.7109375" customWidth="1"/>
    <col min="2" max="2" width="15" customWidth="1"/>
    <col min="3" max="3" width="26.42578125" customWidth="1"/>
    <col min="4" max="4" width="15" customWidth="1"/>
    <col min="5" max="5" width="16.5703125" bestFit="1" customWidth="1"/>
    <col min="6" max="7" width="12.140625" customWidth="1"/>
    <col min="8" max="8" width="22.42578125" customWidth="1"/>
  </cols>
  <sheetData>
    <row r="1" spans="1:8" ht="17.25" x14ac:dyDescent="0.25">
      <c r="A1" s="16" t="s">
        <v>372</v>
      </c>
      <c r="B1" s="26"/>
      <c r="C1" s="26"/>
      <c r="D1" s="26"/>
      <c r="E1" s="26"/>
      <c r="F1" s="26"/>
      <c r="G1" s="26"/>
      <c r="H1" s="26"/>
    </row>
    <row r="2" spans="1:8" x14ac:dyDescent="0.25">
      <c r="A2" s="27"/>
      <c r="B2" s="26"/>
      <c r="C2" s="26"/>
      <c r="D2" s="26"/>
      <c r="E2" s="26"/>
      <c r="F2" s="26"/>
      <c r="G2" s="26"/>
      <c r="H2" s="27" t="s">
        <v>373</v>
      </c>
    </row>
    <row r="3" spans="1:8" ht="45" x14ac:dyDescent="0.25">
      <c r="A3" s="28" t="s">
        <v>374</v>
      </c>
      <c r="B3" s="28" t="s">
        <v>375</v>
      </c>
      <c r="C3" s="28" t="s">
        <v>376</v>
      </c>
      <c r="D3" s="28" t="s">
        <v>377</v>
      </c>
      <c r="E3" s="28" t="s">
        <v>378</v>
      </c>
      <c r="F3" s="28" t="s">
        <v>379</v>
      </c>
      <c r="G3" s="28" t="s">
        <v>380</v>
      </c>
      <c r="H3" s="28" t="s">
        <v>381</v>
      </c>
    </row>
    <row r="4" spans="1:8" x14ac:dyDescent="0.25">
      <c r="A4" s="29">
        <v>1</v>
      </c>
      <c r="B4" s="29">
        <v>2</v>
      </c>
      <c r="C4" s="29">
        <v>3</v>
      </c>
      <c r="D4" s="29">
        <v>4</v>
      </c>
      <c r="E4" s="29">
        <v>5</v>
      </c>
      <c r="F4" s="29">
        <v>6</v>
      </c>
      <c r="G4" s="29">
        <v>7</v>
      </c>
      <c r="H4" s="29">
        <v>8</v>
      </c>
    </row>
    <row r="5" spans="1:8" x14ac:dyDescent="0.25">
      <c r="A5" s="30">
        <v>1</v>
      </c>
      <c r="B5" s="31"/>
      <c r="C5" s="31"/>
      <c r="D5" s="31"/>
      <c r="E5" s="31"/>
      <c r="F5" s="31"/>
      <c r="G5" s="31"/>
      <c r="H5" s="31"/>
    </row>
    <row r="6" spans="1:8" x14ac:dyDescent="0.25">
      <c r="A6" s="30">
        <v>2</v>
      </c>
      <c r="B6" s="31"/>
      <c r="C6" s="31"/>
      <c r="D6" s="31"/>
      <c r="E6" s="31"/>
      <c r="F6" s="31"/>
      <c r="G6" s="31"/>
      <c r="H6" s="31"/>
    </row>
    <row r="7" spans="1:8" x14ac:dyDescent="0.25">
      <c r="A7" s="30" t="s">
        <v>120</v>
      </c>
      <c r="B7" s="31"/>
      <c r="C7" s="31"/>
      <c r="D7" s="31"/>
      <c r="E7" s="31"/>
      <c r="F7" s="31"/>
      <c r="G7" s="31"/>
      <c r="H7" s="31"/>
    </row>
    <row r="8" spans="1:8" x14ac:dyDescent="0.25">
      <c r="A8" s="32"/>
      <c r="B8" s="215" t="s">
        <v>371</v>
      </c>
      <c r="C8" s="216"/>
      <c r="D8" s="31"/>
      <c r="E8" s="31"/>
      <c r="F8" s="31"/>
      <c r="G8" s="31"/>
      <c r="H8" s="31"/>
    </row>
    <row r="9" spans="1:8" x14ac:dyDescent="0.25">
      <c r="A9" s="27"/>
      <c r="B9" s="26"/>
      <c r="C9" s="26"/>
      <c r="D9" s="26"/>
      <c r="E9" s="26"/>
      <c r="F9" s="26"/>
      <c r="G9" s="26"/>
      <c r="H9" s="26"/>
    </row>
    <row r="10" spans="1:8" x14ac:dyDescent="0.25">
      <c r="A10" s="217" t="s">
        <v>382</v>
      </c>
      <c r="B10" s="218"/>
      <c r="C10" s="218"/>
      <c r="D10" s="218"/>
      <c r="E10" s="218"/>
      <c r="F10" s="218"/>
      <c r="G10" s="218"/>
      <c r="H10" s="218"/>
    </row>
    <row r="11" spans="1:8" x14ac:dyDescent="0.25">
      <c r="A11" s="33"/>
      <c r="B11" s="34"/>
      <c r="C11" s="34"/>
      <c r="D11" s="34"/>
      <c r="E11" s="34"/>
      <c r="F11" s="34"/>
      <c r="G11" s="34"/>
      <c r="H11" s="34"/>
    </row>
    <row r="12" spans="1:8" ht="17.25" x14ac:dyDescent="0.25">
      <c r="A12" s="16" t="s">
        <v>383</v>
      </c>
      <c r="B12" s="34"/>
      <c r="C12" s="34"/>
      <c r="D12" s="34"/>
      <c r="E12" s="34"/>
      <c r="F12" s="34"/>
      <c r="G12" s="34"/>
      <c r="H12" s="34"/>
    </row>
    <row r="13" spans="1:8" x14ac:dyDescent="0.25">
      <c r="A13" s="27"/>
      <c r="B13" s="26"/>
      <c r="C13" s="26"/>
      <c r="D13" s="26"/>
      <c r="E13" s="26"/>
      <c r="F13" s="26"/>
      <c r="G13" s="26"/>
      <c r="H13" s="26"/>
    </row>
    <row r="14" spans="1:8" ht="30" x14ac:dyDescent="0.25">
      <c r="A14" s="28" t="s">
        <v>374</v>
      </c>
      <c r="B14" s="28" t="s">
        <v>375</v>
      </c>
      <c r="C14" s="28" t="s">
        <v>376</v>
      </c>
      <c r="D14" s="219" t="s">
        <v>384</v>
      </c>
      <c r="E14" s="220"/>
      <c r="F14" s="219" t="s">
        <v>385</v>
      </c>
      <c r="G14" s="220"/>
      <c r="H14" s="28" t="s">
        <v>381</v>
      </c>
    </row>
    <row r="15" spans="1:8" x14ac:dyDescent="0.25">
      <c r="A15" s="29">
        <v>1</v>
      </c>
      <c r="B15" s="29">
        <v>2</v>
      </c>
      <c r="C15" s="29">
        <v>3</v>
      </c>
      <c r="D15" s="215">
        <v>4</v>
      </c>
      <c r="E15" s="216"/>
      <c r="F15" s="215">
        <v>5</v>
      </c>
      <c r="G15" s="216"/>
      <c r="H15" s="29">
        <v>6</v>
      </c>
    </row>
    <row r="16" spans="1:8" x14ac:dyDescent="0.25">
      <c r="A16" s="30">
        <v>1</v>
      </c>
      <c r="B16" s="31"/>
      <c r="C16" s="31"/>
      <c r="D16" s="215"/>
      <c r="E16" s="216"/>
      <c r="F16" s="215"/>
      <c r="G16" s="216"/>
      <c r="H16" s="31"/>
    </row>
    <row r="17" spans="1:8" x14ac:dyDescent="0.25">
      <c r="A17" s="30">
        <v>2</v>
      </c>
      <c r="B17" s="31"/>
      <c r="C17" s="31"/>
      <c r="D17" s="215"/>
      <c r="E17" s="216"/>
      <c r="F17" s="215"/>
      <c r="G17" s="216"/>
      <c r="H17" s="31"/>
    </row>
    <row r="18" spans="1:8" x14ac:dyDescent="0.25">
      <c r="A18" s="30" t="s">
        <v>120</v>
      </c>
      <c r="B18" s="31"/>
      <c r="C18" s="31"/>
      <c r="D18" s="215"/>
      <c r="E18" s="216"/>
      <c r="F18" s="215"/>
      <c r="G18" s="216"/>
      <c r="H18" s="31"/>
    </row>
    <row r="19" spans="1:8" x14ac:dyDescent="0.25">
      <c r="A19" s="27"/>
      <c r="B19" s="26"/>
      <c r="C19" s="26"/>
      <c r="D19" s="26"/>
      <c r="E19" s="26"/>
      <c r="F19" s="26"/>
      <c r="G19" s="26"/>
      <c r="H19" s="26"/>
    </row>
    <row r="20" spans="1:8" x14ac:dyDescent="0.25">
      <c r="A20" s="217" t="s">
        <v>386</v>
      </c>
      <c r="B20" s="218"/>
      <c r="C20" s="218"/>
      <c r="D20" s="218"/>
      <c r="E20" s="218"/>
      <c r="F20" s="218"/>
      <c r="G20" s="218"/>
      <c r="H20" s="218"/>
    </row>
    <row r="21" spans="1:8" x14ac:dyDescent="0.25">
      <c r="A21" s="33"/>
      <c r="B21" s="34"/>
      <c r="C21" s="34"/>
      <c r="D21" s="34"/>
      <c r="E21" s="34"/>
      <c r="F21" s="34"/>
      <c r="G21" s="34"/>
      <c r="H21" s="34"/>
    </row>
    <row r="22" spans="1:8" ht="17.25" x14ac:dyDescent="0.25">
      <c r="A22" s="16" t="s">
        <v>387</v>
      </c>
      <c r="B22" s="26"/>
      <c r="C22" s="26"/>
      <c r="D22" s="26"/>
      <c r="E22" s="26"/>
      <c r="F22" s="26"/>
      <c r="G22" s="26"/>
      <c r="H22" s="26"/>
    </row>
    <row r="23" spans="1:8" x14ac:dyDescent="0.25">
      <c r="A23" s="27"/>
      <c r="B23" s="26"/>
      <c r="C23" s="26"/>
      <c r="D23" s="26"/>
      <c r="E23" s="26"/>
      <c r="F23" s="26"/>
      <c r="G23" s="26"/>
      <c r="H23" s="26"/>
    </row>
    <row r="24" spans="1:8" ht="30" x14ac:dyDescent="0.25">
      <c r="A24" s="28" t="s">
        <v>374</v>
      </c>
      <c r="B24" s="28" t="s">
        <v>375</v>
      </c>
      <c r="C24" s="28" t="s">
        <v>376</v>
      </c>
      <c r="D24" s="219" t="s">
        <v>384</v>
      </c>
      <c r="E24" s="220"/>
      <c r="F24" s="219" t="s">
        <v>388</v>
      </c>
      <c r="G24" s="220"/>
      <c r="H24" s="28" t="s">
        <v>389</v>
      </c>
    </row>
    <row r="25" spans="1:8" x14ac:dyDescent="0.25">
      <c r="A25" s="29">
        <v>1</v>
      </c>
      <c r="B25" s="29">
        <v>2</v>
      </c>
      <c r="C25" s="29">
        <v>3</v>
      </c>
      <c r="D25" s="215">
        <v>4</v>
      </c>
      <c r="E25" s="216"/>
      <c r="F25" s="215">
        <v>5</v>
      </c>
      <c r="G25" s="216"/>
      <c r="H25" s="29">
        <v>6</v>
      </c>
    </row>
    <row r="26" spans="1:8" x14ac:dyDescent="0.25">
      <c r="A26" s="30">
        <v>1</v>
      </c>
      <c r="B26" s="31"/>
      <c r="C26" s="31"/>
      <c r="D26" s="215"/>
      <c r="E26" s="216"/>
      <c r="F26" s="215"/>
      <c r="G26" s="216"/>
      <c r="H26" s="31"/>
    </row>
    <row r="27" spans="1:8" x14ac:dyDescent="0.25">
      <c r="A27" s="30">
        <v>2</v>
      </c>
      <c r="B27" s="31"/>
      <c r="C27" s="31"/>
      <c r="D27" s="215"/>
      <c r="E27" s="216"/>
      <c r="F27" s="215"/>
      <c r="G27" s="216"/>
      <c r="H27" s="31"/>
    </row>
    <row r="28" spans="1:8" x14ac:dyDescent="0.25">
      <c r="A28" s="30" t="s">
        <v>120</v>
      </c>
      <c r="B28" s="31"/>
      <c r="C28" s="31"/>
      <c r="D28" s="215"/>
      <c r="E28" s="216"/>
      <c r="F28" s="215"/>
      <c r="G28" s="216"/>
      <c r="H28" s="31"/>
    </row>
    <row r="29" spans="1:8" x14ac:dyDescent="0.25">
      <c r="A29" s="32"/>
      <c r="B29" s="215" t="s">
        <v>371</v>
      </c>
      <c r="C29" s="221"/>
      <c r="D29" s="221"/>
      <c r="E29" s="216"/>
      <c r="F29" s="215"/>
      <c r="G29" s="216"/>
      <c r="H29" s="31"/>
    </row>
    <row r="30" spans="1:8" x14ac:dyDescent="0.25">
      <c r="A30" s="27"/>
      <c r="B30" s="26"/>
      <c r="C30" s="26"/>
      <c r="D30" s="26"/>
      <c r="E30" s="26"/>
      <c r="F30" s="26"/>
      <c r="G30" s="26"/>
      <c r="H30" s="26"/>
    </row>
    <row r="31" spans="1:8" x14ac:dyDescent="0.25">
      <c r="A31" s="217" t="s">
        <v>121</v>
      </c>
      <c r="B31" s="218"/>
      <c r="C31" s="218"/>
      <c r="D31" s="218"/>
      <c r="E31" s="218"/>
      <c r="F31" s="218"/>
      <c r="G31" s="218"/>
      <c r="H31" s="218"/>
    </row>
    <row r="32" spans="1:8" x14ac:dyDescent="0.25">
      <c r="A32" s="27"/>
      <c r="B32" s="26"/>
      <c r="C32" s="26"/>
      <c r="D32" s="26"/>
      <c r="E32" s="26"/>
      <c r="F32" s="26"/>
      <c r="G32" s="26"/>
      <c r="H32" s="26"/>
    </row>
  </sheetData>
  <mergeCells count="26">
    <mergeCell ref="A31:H31"/>
    <mergeCell ref="D27:E27"/>
    <mergeCell ref="F27:G27"/>
    <mergeCell ref="D28:E28"/>
    <mergeCell ref="F28:G28"/>
    <mergeCell ref="B29:E29"/>
    <mergeCell ref="F29:G29"/>
    <mergeCell ref="D26:E26"/>
    <mergeCell ref="F26:G26"/>
    <mergeCell ref="D16:E16"/>
    <mergeCell ref="F16:G16"/>
    <mergeCell ref="D17:E17"/>
    <mergeCell ref="F17:G17"/>
    <mergeCell ref="D18:E18"/>
    <mergeCell ref="F18:G18"/>
    <mergeCell ref="A20:H20"/>
    <mergeCell ref="D24:E24"/>
    <mergeCell ref="F24:G24"/>
    <mergeCell ref="D25:E25"/>
    <mergeCell ref="F25:G25"/>
    <mergeCell ref="B8:C8"/>
    <mergeCell ref="A10:H10"/>
    <mergeCell ref="D14:E14"/>
    <mergeCell ref="F14:G14"/>
    <mergeCell ref="D15:E15"/>
    <mergeCell ref="F15:G15"/>
  </mergeCells>
  <pageMargins left="0.7" right="0.7" top="0.23958333333333334" bottom="0.1354166666666666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ZA OBJAVU</vt:lpstr>
      <vt:lpstr>opsti dio</vt:lpstr>
      <vt:lpstr>izvrsenje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Admira Kličić</dc:creator>
  <cp:lastModifiedBy>Marinko Tadić</cp:lastModifiedBy>
  <cp:lastPrinted>2022-12-23T07:16:19Z</cp:lastPrinted>
  <dcterms:created xsi:type="dcterms:W3CDTF">2016-11-07T09:05:37Z</dcterms:created>
  <dcterms:modified xsi:type="dcterms:W3CDTF">2023-03-20T12:55:00Z</dcterms:modified>
</cp:coreProperties>
</file>