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portal ažuriranje\finansije\plаn 2023\"/>
    </mc:Choice>
  </mc:AlternateContent>
  <bookViews>
    <workbookView xWindow="0" yWindow="0" windowWidth="28800" windowHeight="12300" tabRatio="384"/>
  </bookViews>
  <sheets>
    <sheet name="ZA OBJAVU" sheetId="4" r:id="rId1"/>
  </sheets>
  <calcPr calcId="162913"/>
</workbook>
</file>

<file path=xl/calcChain.xml><?xml version="1.0" encoding="utf-8"?>
<calcChain xmlns="http://schemas.openxmlformats.org/spreadsheetml/2006/main">
  <c r="D345" i="4" l="1"/>
  <c r="D91" i="4" s="1"/>
  <c r="C345" i="4"/>
  <c r="C91" i="4" s="1"/>
  <c r="D340" i="4"/>
  <c r="C340" i="4"/>
  <c r="C90" i="4" s="1"/>
  <c r="D336" i="4"/>
  <c r="C336" i="4"/>
  <c r="C88" i="4" s="1"/>
  <c r="D331" i="4"/>
  <c r="D87" i="4" s="1"/>
  <c r="C331" i="4"/>
  <c r="C87" i="4" s="1"/>
  <c r="D325" i="4"/>
  <c r="C325" i="4"/>
  <c r="C84" i="4" s="1"/>
  <c r="D319" i="4"/>
  <c r="C319" i="4"/>
  <c r="D315" i="4"/>
  <c r="D81" i="4" s="1"/>
  <c r="C315" i="4"/>
  <c r="C81" i="4" s="1"/>
  <c r="D312" i="4"/>
  <c r="D80" i="4" s="1"/>
  <c r="C312" i="4"/>
  <c r="D306" i="4"/>
  <c r="D77" i="4" s="1"/>
  <c r="C306" i="4"/>
  <c r="C77" i="4" s="1"/>
  <c r="D300" i="4"/>
  <c r="D76" i="4" s="1"/>
  <c r="C300" i="4"/>
  <c r="C76" i="4" s="1"/>
  <c r="D296" i="4"/>
  <c r="C296" i="4"/>
  <c r="D290" i="4"/>
  <c r="C290" i="4"/>
  <c r="C73" i="4" s="1"/>
  <c r="D279" i="4"/>
  <c r="D278" i="4" s="1"/>
  <c r="C279" i="4"/>
  <c r="C278" i="4" s="1"/>
  <c r="D276" i="4"/>
  <c r="D65" i="4" s="1"/>
  <c r="C276" i="4"/>
  <c r="C65" i="4" s="1"/>
  <c r="D274" i="4"/>
  <c r="C274" i="4"/>
  <c r="D272" i="4"/>
  <c r="D63" i="4" s="1"/>
  <c r="C272" i="4"/>
  <c r="C63" i="4" s="1"/>
  <c r="D270" i="4"/>
  <c r="C270" i="4"/>
  <c r="C62" i="4" s="1"/>
  <c r="D262" i="4"/>
  <c r="D61" i="4" s="1"/>
  <c r="C262" i="4"/>
  <c r="C61" i="4" s="1"/>
  <c r="D260" i="4"/>
  <c r="C260" i="4"/>
  <c r="C60" i="4" s="1"/>
  <c r="D252" i="4"/>
  <c r="D59" i="4" s="1"/>
  <c r="C252" i="4"/>
  <c r="D247" i="4"/>
  <c r="C247" i="4"/>
  <c r="D245" i="4"/>
  <c r="C245" i="4"/>
  <c r="C45" i="4" s="1"/>
  <c r="D239" i="4"/>
  <c r="C239" i="4"/>
  <c r="C44" i="4" s="1"/>
  <c r="D236" i="4"/>
  <c r="C236" i="4"/>
  <c r="D231" i="4"/>
  <c r="D41" i="4" s="1"/>
  <c r="C231" i="4"/>
  <c r="C41" i="4" s="1"/>
  <c r="D226" i="4"/>
  <c r="D40" i="4" s="1"/>
  <c r="C226" i="4"/>
  <c r="C40" i="4" s="1"/>
  <c r="D223" i="4"/>
  <c r="D39" i="4" s="1"/>
  <c r="C223" i="4"/>
  <c r="C39" i="4" s="1"/>
  <c r="D220" i="4"/>
  <c r="D38" i="4" s="1"/>
  <c r="C220" i="4"/>
  <c r="C38" i="4" s="1"/>
  <c r="D218" i="4"/>
  <c r="D37" i="4" s="1"/>
  <c r="C218" i="4"/>
  <c r="D210" i="4"/>
  <c r="D36" i="4" s="1"/>
  <c r="C210" i="4"/>
  <c r="C36" i="4" s="1"/>
  <c r="D200" i="4"/>
  <c r="D35" i="4" s="1"/>
  <c r="C200" i="4"/>
  <c r="C35" i="4" s="1"/>
  <c r="D195" i="4"/>
  <c r="D34" i="4" s="1"/>
  <c r="C195" i="4"/>
  <c r="D183" i="4"/>
  <c r="D182" i="4" s="1"/>
  <c r="C183" i="4"/>
  <c r="C182" i="4" s="1"/>
  <c r="D180" i="4"/>
  <c r="D55" i="4" s="1"/>
  <c r="C180" i="4"/>
  <c r="C55" i="4" s="1"/>
  <c r="D178" i="4"/>
  <c r="D54" i="4" s="1"/>
  <c r="C178" i="4"/>
  <c r="C54" i="4" s="1"/>
  <c r="D176" i="4"/>
  <c r="C176" i="4"/>
  <c r="C53" i="4" s="1"/>
  <c r="D171" i="4"/>
  <c r="D52" i="4" s="1"/>
  <c r="C171" i="4"/>
  <c r="C52" i="4" s="1"/>
  <c r="D169" i="4"/>
  <c r="D51" i="4" s="1"/>
  <c r="C169" i="4"/>
  <c r="C51" i="4" s="1"/>
  <c r="D163" i="4"/>
  <c r="C163" i="4"/>
  <c r="D158" i="4"/>
  <c r="C158" i="4"/>
  <c r="C31" i="4" s="1"/>
  <c r="D152" i="4"/>
  <c r="D30" i="4" s="1"/>
  <c r="C152" i="4"/>
  <c r="C30" i="4" s="1"/>
  <c r="D148" i="4"/>
  <c r="D147" i="4" s="1"/>
  <c r="C148" i="4"/>
  <c r="C147" i="4" s="1"/>
  <c r="D145" i="4"/>
  <c r="D26" i="4" s="1"/>
  <c r="C145" i="4"/>
  <c r="C26" i="4" s="1"/>
  <c r="D142" i="4"/>
  <c r="D25" i="4" s="1"/>
  <c r="C142" i="4"/>
  <c r="C25" i="4" s="1"/>
  <c r="D140" i="4"/>
  <c r="C140" i="4"/>
  <c r="C24" i="4" s="1"/>
  <c r="D134" i="4"/>
  <c r="D23" i="4" s="1"/>
  <c r="C134" i="4"/>
  <c r="C23" i="4" s="1"/>
  <c r="D127" i="4"/>
  <c r="C127" i="4"/>
  <c r="C22" i="4" s="1"/>
  <c r="D124" i="4"/>
  <c r="D20" i="4" s="1"/>
  <c r="C124" i="4"/>
  <c r="D122" i="4"/>
  <c r="D19" i="4" s="1"/>
  <c r="C122" i="4"/>
  <c r="C19" i="4" s="1"/>
  <c r="D120" i="4"/>
  <c r="D18" i="4" s="1"/>
  <c r="C120" i="4"/>
  <c r="C18" i="4" s="1"/>
  <c r="D116" i="4"/>
  <c r="D17" i="4" s="1"/>
  <c r="C116" i="4"/>
  <c r="C17" i="4" s="1"/>
  <c r="D111" i="4"/>
  <c r="D16" i="4" s="1"/>
  <c r="C111" i="4"/>
  <c r="C16" i="4" s="1"/>
  <c r="D109" i="4"/>
  <c r="D15" i="4" s="1"/>
  <c r="C109" i="4"/>
  <c r="C15" i="4" s="1"/>
  <c r="D107" i="4"/>
  <c r="D14" i="4" s="1"/>
  <c r="C107" i="4"/>
  <c r="C14" i="4" s="1"/>
  <c r="D103" i="4"/>
  <c r="C103" i="4"/>
  <c r="D84" i="4"/>
  <c r="D74" i="4"/>
  <c r="D64" i="4"/>
  <c r="C64" i="4"/>
  <c r="D60" i="4"/>
  <c r="D57" i="4"/>
  <c r="D56" i="4" s="1"/>
  <c r="D53" i="4"/>
  <c r="D50" i="4"/>
  <c r="D46" i="4"/>
  <c r="C46" i="4"/>
  <c r="D45" i="4"/>
  <c r="D44" i="4"/>
  <c r="D42" i="4"/>
  <c r="C42" i="4"/>
  <c r="D24" i="4"/>
  <c r="D22" i="4"/>
  <c r="C20" i="4"/>
  <c r="D13" i="4"/>
  <c r="C13" i="4"/>
  <c r="D43" i="4" l="1"/>
  <c r="C67" i="4"/>
  <c r="C66" i="4" s="1"/>
  <c r="C75" i="4"/>
  <c r="D289" i="4"/>
  <c r="C194" i="4"/>
  <c r="C43" i="4"/>
  <c r="C311" i="4"/>
  <c r="D238" i="4"/>
  <c r="C251" i="4"/>
  <c r="C250" i="4" s="1"/>
  <c r="C80" i="4"/>
  <c r="C79" i="4" s="1"/>
  <c r="D21" i="4"/>
  <c r="C102" i="4"/>
  <c r="D75" i="4"/>
  <c r="C59" i="4"/>
  <c r="C58" i="4" s="1"/>
  <c r="C29" i="4"/>
  <c r="D311" i="4"/>
  <c r="D67" i="4"/>
  <c r="D66" i="4" s="1"/>
  <c r="C28" i="4"/>
  <c r="C27" i="4" s="1"/>
  <c r="C34" i="4"/>
  <c r="D73" i="4"/>
  <c r="D72" i="4" s="1"/>
  <c r="D126" i="4"/>
  <c r="C86" i="4"/>
  <c r="D28" i="4"/>
  <c r="D27" i="4" s="1"/>
  <c r="D151" i="4"/>
  <c r="C37" i="4"/>
  <c r="C57" i="4"/>
  <c r="C56" i="4" s="1"/>
  <c r="D12" i="4"/>
  <c r="D299" i="4"/>
  <c r="D33" i="4"/>
  <c r="D32" i="4" s="1"/>
  <c r="C50" i="4"/>
  <c r="C162" i="4"/>
  <c r="C161" i="4" s="1"/>
  <c r="C330" i="4"/>
  <c r="C339" i="4"/>
  <c r="C12" i="4"/>
  <c r="C21" i="4"/>
  <c r="D31" i="4"/>
  <c r="D29" i="4" s="1"/>
  <c r="D102" i="4"/>
  <c r="D339" i="4"/>
  <c r="D90" i="4"/>
  <c r="D89" i="4" s="1"/>
  <c r="D49" i="4"/>
  <c r="D88" i="4"/>
  <c r="D86" i="4" s="1"/>
  <c r="D85" i="4" s="1"/>
  <c r="D330" i="4"/>
  <c r="D251" i="4"/>
  <c r="D250" i="4" s="1"/>
  <c r="D62" i="4"/>
  <c r="D58" i="4" s="1"/>
  <c r="C74" i="4"/>
  <c r="C89" i="4"/>
  <c r="D318" i="4"/>
  <c r="D83" i="4"/>
  <c r="D82" i="4" s="1"/>
  <c r="D194" i="4"/>
  <c r="D79" i="4"/>
  <c r="C238" i="4"/>
  <c r="C126" i="4"/>
  <c r="D162" i="4"/>
  <c r="D161" i="4" s="1"/>
  <c r="C318" i="4"/>
  <c r="C83" i="4"/>
  <c r="C151" i="4"/>
  <c r="C289" i="4"/>
  <c r="C299" i="4"/>
  <c r="D71" i="4" l="1"/>
  <c r="D288" i="4"/>
  <c r="D310" i="4"/>
  <c r="C33" i="4"/>
  <c r="D193" i="4"/>
  <c r="D282" i="4" s="1"/>
  <c r="D101" i="4"/>
  <c r="D186" i="4" s="1"/>
  <c r="C329" i="4"/>
  <c r="D11" i="4"/>
  <c r="D47" i="4" s="1"/>
  <c r="D68" i="4" s="1"/>
  <c r="D48" i="4"/>
  <c r="C49" i="4"/>
  <c r="C310" i="4"/>
  <c r="C193" i="4"/>
  <c r="D329" i="4"/>
  <c r="C11" i="4"/>
  <c r="C72" i="4"/>
  <c r="D78" i="4"/>
  <c r="C85" i="4"/>
  <c r="C82" i="4"/>
  <c r="C101" i="4"/>
  <c r="C288" i="4"/>
  <c r="D70" i="4" l="1"/>
  <c r="D94" i="4" s="1"/>
  <c r="D287" i="4"/>
  <c r="C32" i="4"/>
  <c r="C47" i="4" s="1"/>
  <c r="C48" i="4"/>
  <c r="C282" i="4"/>
  <c r="C71" i="4"/>
  <c r="C78" i="4"/>
  <c r="C186" i="4"/>
  <c r="C287" i="4"/>
  <c r="C68" i="4" l="1"/>
  <c r="C70" i="4"/>
  <c r="C94" i="4" l="1"/>
</calcChain>
</file>

<file path=xl/sharedStrings.xml><?xml version="1.0" encoding="utf-8"?>
<sst xmlns="http://schemas.openxmlformats.org/spreadsheetml/2006/main" count="343" uniqueCount="248">
  <si>
    <t>* * * *</t>
  </si>
  <si>
    <t>****</t>
  </si>
  <si>
    <t>714000</t>
  </si>
  <si>
    <t>723000</t>
  </si>
  <si>
    <t>Ekonomski 
kod</t>
  </si>
  <si>
    <t>Opis</t>
  </si>
  <si>
    <t>A. BUDžETSKI PRIHODI</t>
  </si>
  <si>
    <t>Poreski prihodi</t>
  </si>
  <si>
    <t>Prihodi od poreza na dohodak i dobit</t>
  </si>
  <si>
    <t>Doprinosi za socijalno osiguranje</t>
  </si>
  <si>
    <t>Porezi na lična primanja i prihodi od samostalnih djelatnosti</t>
  </si>
  <si>
    <t>Porezi na imovinu</t>
  </si>
  <si>
    <t>Porezi na promet proizvoda i usluga</t>
  </si>
  <si>
    <t>Carine i uvozne dažbine</t>
  </si>
  <si>
    <t>Indirektni porezi prikupljeni preko UIO</t>
  </si>
  <si>
    <t>Ostali poreski prihodi</t>
  </si>
  <si>
    <t>Neporeski prihodi</t>
  </si>
  <si>
    <t>Prihodi od finansijske i nefinansijske imovine i pozitivnih kursnih razlika</t>
  </si>
  <si>
    <t>Naknade, takse i prihodi od pružanja javnih usluga</t>
  </si>
  <si>
    <t>Novčane kazne</t>
  </si>
  <si>
    <t>Prihodi od finansijske i nefinansijske imovine i transakcija razmjene između ili unutar jedinica vlasti</t>
  </si>
  <si>
    <t>Ostali neporeski prihodi</t>
  </si>
  <si>
    <t>Grantovi</t>
  </si>
  <si>
    <t>Transferi između ili unutar jedinica vlasti</t>
  </si>
  <si>
    <t>Transferi između različitih jedinica vlasti</t>
  </si>
  <si>
    <t>Transferi unutar iste jedinice vlasti</t>
  </si>
  <si>
    <t>B. BUDžETSKI RASHODI</t>
  </si>
  <si>
    <t xml:space="preserve">Tekući rashodi </t>
  </si>
  <si>
    <t>Rashodi za lična primanja zaposlenih</t>
  </si>
  <si>
    <t>Rashodi po osnovu korišćenja roba i usluga</t>
  </si>
  <si>
    <t>Rashodi finansiranja i drugi finansijski troškovi</t>
  </si>
  <si>
    <t>Subvencije</t>
  </si>
  <si>
    <t>Doznake na ime socijalne zaštite koje se isplaćuju iz budžeta Republike, opština i gradova</t>
  </si>
  <si>
    <t>Doznake na ime socijalne zaštite koje isplaćuju institucije obaveznog socijalnog osiguranja</t>
  </si>
  <si>
    <t>Rashodi finansiranja, drugi finansijski troškovi i rashodi transakcija razmjene između ili unutar jedinica vlasti</t>
  </si>
  <si>
    <t>Rashodi po sudskim rješenjima</t>
  </si>
  <si>
    <t>Transferi između i unutar jedinica vlasti</t>
  </si>
  <si>
    <t>Budžetska rezerva</t>
  </si>
  <si>
    <t>V. BRUTO BUDžETSKI SUFICIT/DEFICIT (A-B)</t>
  </si>
  <si>
    <t xml:space="preserve">G. NETO IZDACI ZA NEFINANSIJSKU IMOVINU (I+II-III-IV)  </t>
  </si>
  <si>
    <t>I Primici za nefinansijsku imovinu</t>
  </si>
  <si>
    <t>Primici za proizvedenu stalnu imovinu</t>
  </si>
  <si>
    <t>Primici za dragocjenosti</t>
  </si>
  <si>
    <t>Primici za neproizvedenu stalnu imovinu</t>
  </si>
  <si>
    <t>Primici od prodaje stalne imovine namijenjene prodaji i obustavljenih poslovanja</t>
  </si>
  <si>
    <t>Primici za strateške zalihe</t>
  </si>
  <si>
    <t>Primici od zaliha materijala, učinaka, robe i sitnog inventara, ambalaže i sl.</t>
  </si>
  <si>
    <t>II Primici za nefinansijsku imovinu iz transakcija između ili unutar jedinica vlasti</t>
  </si>
  <si>
    <t>Primici za nefinansijsku imovinu iz transakcija između ili unutar jedinica vlasti</t>
  </si>
  <si>
    <t>III Izdaci za nefinansijsku imovinu</t>
  </si>
  <si>
    <t>Izdaci za proizvedenu stalnu imovinu</t>
  </si>
  <si>
    <t>Izdaci za dragocjenosti</t>
  </si>
  <si>
    <t>Izdaci za neproizvedenu stalnu imovinu</t>
  </si>
  <si>
    <t>Izdaci za stalnu imovinu namjenjenu prodaji</t>
  </si>
  <si>
    <t>Izdaci za strateške zalihe</t>
  </si>
  <si>
    <t>Izdaci za zalihe materijala, robe i sitnog inventara, ambalaže i sl.</t>
  </si>
  <si>
    <t>Izdaci za ulaganje na tuđim nekretninama, postrojenjima i opremi</t>
  </si>
  <si>
    <t>IV Izdaci za nefinansijsku imovinu iz transakcija između ili unutar jedinica vlasti</t>
  </si>
  <si>
    <t>Izdaci za nefinansijsku imovinu iz transakcija između ili unutar jedinica vlasti</t>
  </si>
  <si>
    <t>D. BUDžETSKI SUFICIT/DEFICIT (V+G)</t>
  </si>
  <si>
    <t>Đ. NETO FINANSIRANjE (E+Ž+Z+I)</t>
  </si>
  <si>
    <t xml:space="preserve">E.  NETO PRIMICI OD FINANSIJSKE IMOVINE (I-II)  </t>
  </si>
  <si>
    <t>I Primici od finansijske imovine</t>
  </si>
  <si>
    <t>Primici od finansijske imovine</t>
  </si>
  <si>
    <t>Primici od finansijske imovine iz transakcija između ili unutar jedinica vlasti</t>
  </si>
  <si>
    <t>II Izdaci za finansijsku imovinu</t>
  </si>
  <si>
    <t>Izdaci za finansijsku imovinu</t>
  </si>
  <si>
    <t>Izdaci za finansijsku imovinu iz transkacija između ili unutar jedinica vlasti</t>
  </si>
  <si>
    <t>Ž. NETO ZADUŽIVANjE (I-II)</t>
  </si>
  <si>
    <t>I Primici od zaduživanja</t>
  </si>
  <si>
    <t>Primici od zaduživanja</t>
  </si>
  <si>
    <t>Primici od zaduživanja iz transkacija između ili unutar jedinica vlasti</t>
  </si>
  <si>
    <t>II Izdaci za otplatu dugova</t>
  </si>
  <si>
    <t>Izdaci za otplatu dugova</t>
  </si>
  <si>
    <t>Izdaci za otplatu dugova iz transakcija između ili unutar jedinica vlasti</t>
  </si>
  <si>
    <t>Z. OSTALI NETO PRIMICI (I-II)</t>
  </si>
  <si>
    <t>I Ostali primici</t>
  </si>
  <si>
    <t>Ostali primici</t>
  </si>
  <si>
    <t>Ostali primici iz transakcija između ili unutar jedinica vlasti</t>
  </si>
  <si>
    <t>II Ostali izdaci</t>
  </si>
  <si>
    <t>Ostali izdaci</t>
  </si>
  <si>
    <t>Ostali izdaci iz transakcija između ili unutar jedinica vlasti</t>
  </si>
  <si>
    <t xml:space="preserve">I. RASPODJELA SUFICITA IZ RANIJIH PERIODA   </t>
  </si>
  <si>
    <t>J. RAZLIKA U FINANSIRANjU (D+Đ)</t>
  </si>
  <si>
    <t>BUDžETSKI PRIHODI</t>
  </si>
  <si>
    <t>P o r e s k i   p r i h o d i</t>
  </si>
  <si>
    <t>Porezi na dohodak</t>
  </si>
  <si>
    <t>Porezi na dobit pravnih lica</t>
  </si>
  <si>
    <t>Porezi na prihode kapitalnih dobitaka</t>
  </si>
  <si>
    <t>Porezi na lična primanja i prihode od samostalnih djelatnosti</t>
  </si>
  <si>
    <t>Porezi na nasljeđe i poklone</t>
  </si>
  <si>
    <t>Porezi na finansijske i kapitalne transakcije</t>
  </si>
  <si>
    <t>Ostali porezi na imovinu</t>
  </si>
  <si>
    <t>Porezi na promet proizvoda</t>
  </si>
  <si>
    <t>Porezi na promet usluga</t>
  </si>
  <si>
    <t>Akcize</t>
  </si>
  <si>
    <t>Indirektni porezi prikupljeni preko UIO - zbirno</t>
  </si>
  <si>
    <t>N e p o r e s k i   p r i h o d i</t>
  </si>
  <si>
    <t>Prihodi od dividende, učešća u kapitalu i sličnih prava</t>
  </si>
  <si>
    <t>Prihodi od zakupa i rente</t>
  </si>
  <si>
    <t>Prihodi od kamata na gotovinu i gotovinske ekvivalente</t>
  </si>
  <si>
    <t>Prihodi od hartija od vrijednosti i finansijskih derivata</t>
  </si>
  <si>
    <t>Prihodi od kamata i ostalih naknada na date zajmove</t>
  </si>
  <si>
    <t>Prihodi po osnovu realizovanih pozitivnih kursnih razlika iz poslovnih i investicionih aktivnosti</t>
  </si>
  <si>
    <t>Administrativne naknade i takse</t>
  </si>
  <si>
    <t>Sudske naknade i takse</t>
  </si>
  <si>
    <t>Komunalne naknade i takse</t>
  </si>
  <si>
    <t>Naknade po raznim osnovama</t>
  </si>
  <si>
    <t>Prihodi od pružanja javnih usluga</t>
  </si>
  <si>
    <t>Prihodi od finansijske i nefinansijske imovine i transakcija sa drugim jedinicama vlasti</t>
  </si>
  <si>
    <t>Prihodi od finansijske i nefinansijske imovine i transakcija unutar iste jedinice vlasti</t>
  </si>
  <si>
    <t>G r a n t o v i</t>
  </si>
  <si>
    <t>Grantovi iz inostranstva</t>
  </si>
  <si>
    <t>Grantovi iz zemlje</t>
  </si>
  <si>
    <t>T r a n s f e r i   i z m e đ u   i l i   u n u t a r   j e d i n i c a   v l a s t i</t>
  </si>
  <si>
    <t>Transferi od države</t>
  </si>
  <si>
    <t>Transferi od entiteta</t>
  </si>
  <si>
    <t>Transferi od jedinica lokalne samouprave</t>
  </si>
  <si>
    <t>Transferi od fondova obaveznog socijalnog osiguranja</t>
  </si>
  <si>
    <t>Transferi od ostalih jedinica vlasti</t>
  </si>
  <si>
    <t>PRIMICI ZA NEFINANSIJSKU IMOVINU</t>
  </si>
  <si>
    <t>P r i m i c i   z a   n e f i n a n s i j s k u   i m o v i n u</t>
  </si>
  <si>
    <t>Primici za zgrade i objekte</t>
  </si>
  <si>
    <t>Primici za postrojenja i opremu</t>
  </si>
  <si>
    <t>Primici za biološku imovinu</t>
  </si>
  <si>
    <t>Primici za investicionu imovinu</t>
  </si>
  <si>
    <t>Primici za ostalu proizvedenu imovinu</t>
  </si>
  <si>
    <t>Primici za zemljište</t>
  </si>
  <si>
    <t>Primici za podzemna i površinska nalazišta</t>
  </si>
  <si>
    <t>Primici za ostala prirodna dobra</t>
  </si>
  <si>
    <t>Primici za ostalu neproizvedenu imovinu</t>
  </si>
  <si>
    <t>P r i m i c i   z a   n e f i n a n s i j  s k u   i m o v i n u   i z   t r a n s a k c i j a   i z m e đ u   i l i   u n u t a r   j e d i n i c a   v l a s t i</t>
  </si>
  <si>
    <t>Primici za nefinansijsku imovinu iz transakcija sa drugim jedinicama vlasti</t>
  </si>
  <si>
    <t>Primici za nefinansijsku imovinu iz transakcija sa drugim budžetskim korisnicima iste jedinice vlasti</t>
  </si>
  <si>
    <t>UKUPNI BUDžETSKI PRIHODI I PRIMICI ZA NEFINANSIJSKU IMOVINU</t>
  </si>
  <si>
    <t>BUDžETSKI RASHODI</t>
  </si>
  <si>
    <t>T e k u ć i   r a s h o d i</t>
  </si>
  <si>
    <t>Rashodi za bruto plate zaposlenih</t>
  </si>
  <si>
    <t>Rashodi za bruto naknade troškova i ostalih ličnih primanja zaposlenih po osnovu rada</t>
  </si>
  <si>
    <t>Rashodi za naknadu plata zaposlenih za vrijeme bolovanja (bruto)</t>
  </si>
  <si>
    <t>Rashodi za otpremnine i jednokratne pomoći (bruto)</t>
  </si>
  <si>
    <t>Rashodi po osnovu zakupa</t>
  </si>
  <si>
    <t>Rashodi po osnovu utroška energije, komunalnih, komunikacionih i transportnih usluga</t>
  </si>
  <si>
    <t>Rashodi za režijski materijal</t>
  </si>
  <si>
    <t>Rashodi za materijal za posebne namjene</t>
  </si>
  <si>
    <t>Rashodi za tekuće održavanje</t>
  </si>
  <si>
    <t>Rashodi po osnovu putovanja i smještaja</t>
  </si>
  <si>
    <t>Rashodi za stručne usluge</t>
  </si>
  <si>
    <t>Rashodi za usluge održavanja javnih površina i zaštite životne sredine</t>
  </si>
  <si>
    <t>Ostali neklasifikovani rashodi</t>
  </si>
  <si>
    <t>Rashodi po osnovu kamata na hartije od vrijednosti</t>
  </si>
  <si>
    <t>Rashodi finansiranja po osnovu finansijskih derivata</t>
  </si>
  <si>
    <t>Rashodi po osnovu kamata na primljene zajmove u zemlji</t>
  </si>
  <si>
    <t>Rashodi po osnovu kamata na primljene zajmove iz inostranstva</t>
  </si>
  <si>
    <t>Troškovi servisiranja primljenih zajmova</t>
  </si>
  <si>
    <t>Rashodi po osnovu negativnih kursnih razlika iz poslovnih i investicionih aktivnosti</t>
  </si>
  <si>
    <t>Rashodi po osnovu zateznih kamata</t>
  </si>
  <si>
    <t>Grantovi u inostranstvo</t>
  </si>
  <si>
    <t>Grantovi u zemlji</t>
  </si>
  <si>
    <t>Doznake na ime socijalne zaštite koje se isplaćuju iz budžeta Republike, opština i  gradova</t>
  </si>
  <si>
    <t>Doznake građanima koje se isplaćuju iz budžeta Republike, opština i gradova</t>
  </si>
  <si>
    <t>Doznake pružaocima usluga socijalne zaštite koje se isplaćuju iz budžeta Republike, opština i gradova</t>
  </si>
  <si>
    <t>Doznake po osnovu penzijskog osiguranja</t>
  </si>
  <si>
    <t>Doznake po osnovu zdravstvenog osiguranja</t>
  </si>
  <si>
    <t>Doznake po osnovu osiguranja od nezaposlenosti</t>
  </si>
  <si>
    <t>Doznake po osnovu dječije zaštite</t>
  </si>
  <si>
    <t>Rashodi finansiranja i drugi finansijski troškovi između jedinica vlasti</t>
  </si>
  <si>
    <t>Rashodi iz transakcije razmjene između jedinica vlasti</t>
  </si>
  <si>
    <t>Rashodi finansiranja i drugi finansijski troškovi iz transakcija unutar iste jedinice vlasti</t>
  </si>
  <si>
    <t>Rashodi iz transakcije razmjene unutar iste jedinice vlasti</t>
  </si>
  <si>
    <t>T r a n s f e r i  i z m e đ u  i  u n u t a r  j e d i n i c a  v l a s t i</t>
  </si>
  <si>
    <t>Transferi državi</t>
  </si>
  <si>
    <t>Transferi entitetu</t>
  </si>
  <si>
    <t>Transferi jedinicama lokalne samouprave</t>
  </si>
  <si>
    <t>Transferi fondovima obaveznog socijalnog osiguranja</t>
  </si>
  <si>
    <t>Transferi ostalim jedinicama vlasti</t>
  </si>
  <si>
    <t>IZDACI ZA NEFINANSIJSKU IMOVINU</t>
  </si>
  <si>
    <t>I z d a c i   z a   n e f i n a n s i j s k u   i m o v i n u</t>
  </si>
  <si>
    <t>Izdaci za izgradnju i pribavljanje zgrada i objekata</t>
  </si>
  <si>
    <t>Izdaci za investiciono održavanje, rekonstrukciju i adaptaciju zgrada i objekata</t>
  </si>
  <si>
    <t>Izdaci za nabavku postrojenja i opreme</t>
  </si>
  <si>
    <t>Izdaci za investiciono održavanje opreme</t>
  </si>
  <si>
    <t>Izdaci za biološku imovinu</t>
  </si>
  <si>
    <t>Izdaci za investicionu imovinu</t>
  </si>
  <si>
    <t>Izdaci za nematerijalnu proizvedenu imovinu</t>
  </si>
  <si>
    <t>Izdaci za pribavljanje zemljišta</t>
  </si>
  <si>
    <t>Izdaci po osnovu ulaganja u poboljšanje zemljišta</t>
  </si>
  <si>
    <t>Izdaci za pribavljanje podzemnih i površinskih nalazišta</t>
  </si>
  <si>
    <t>Izdaci po osnovu ulaganja u poboljšanje podzemnih i površinskih nalazišta</t>
  </si>
  <si>
    <t>Izdaci za pribavljanje ostalih prirodnih dobara</t>
  </si>
  <si>
    <t>Izdaci po osnovu ulaganja u poboljšanje ostalih prirodnih dobara</t>
  </si>
  <si>
    <t>Izdaci za nematerijalnu neproizvedenu imovinu</t>
  </si>
  <si>
    <t>I z d a c i   z a   n e f i n a n s i j s k u   i m o v i n u   i z   t r a n s k a c i j a   i z m e đ u   i l i   u n u t a r   j e d i n i c a   v l a s t i</t>
  </si>
  <si>
    <t>Izdaci za nefinansijsku imovinu iz transakcija sa drugim jedinicama vlasti</t>
  </si>
  <si>
    <t>Izdaci za nefinansijsku imovinu iz transakcija sa drugim budžetskim korisnicima iste jedinice vlasti</t>
  </si>
  <si>
    <t>UKUPNI BUDžETSKI RASHODI I IZDACI ZA NEFINANSIJSKU IMOVINU</t>
  </si>
  <si>
    <t>F I N A N S I R A Nj E</t>
  </si>
  <si>
    <t>N E T O   P R I M I C I   O D   F I N A N S I J S K E   I M O V I N E</t>
  </si>
  <si>
    <t>P r i m i c i   o d   f i n a n s i j s k e   i m o v i n e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</si>
  <si>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</si>
  <si>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</si>
  <si>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</si>
  <si>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</si>
  <si>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</si>
  <si>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</si>
  <si>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</si>
  <si>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</si>
  <si>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</si>
  <si>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</si>
  <si>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</si>
  <si>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</si>
  <si>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</si>
  <si>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</si>
  <si>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</si>
  <si>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</si>
  <si>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P r i m i c i   od   z a d u ž i v a nj a</t>
  </si>
  <si>
    <t>Primici od izdavanja hartija od vrijednosti (izuzev akcija)</t>
  </si>
  <si>
    <t>Primici od uzetih zajmova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</si>
  <si>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</si>
  <si>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</si>
  <si>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</si>
  <si>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</si>
  <si>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</si>
  <si>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</si>
  <si>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</si>
  <si>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</si>
  <si>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</si>
  <si>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</si>
  <si>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</si>
  <si>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O s t a l i   p r i m i c i</t>
  </si>
  <si>
    <t>Primici po osnovu poreza na dodatu vrijednost</t>
  </si>
  <si>
    <t>Primici po osnovu depozita i kaucija</t>
  </si>
  <si>
    <t>Primici po osnovu avansa</t>
  </si>
  <si>
    <t>Ostali primici iz transakcija sa drugim jedinicama vlasti</t>
  </si>
  <si>
    <t>Ostali primici iz transakcija sa drugim budžetskim korisnicama iste jedinice vlasti</t>
  </si>
  <si>
    <t>O s t a l i   i z d a c i</t>
  </si>
  <si>
    <t>Izdaci po osnovu poreza na dodatu vrijednost</t>
  </si>
  <si>
    <t>Izdaci po osnovu depozita i kaucija</t>
  </si>
  <si>
    <t>Izdaci po osnovu avansa</t>
  </si>
  <si>
    <t>Ostali izdaci iz transakcija sa drugim jedinicama vlasti</t>
  </si>
  <si>
    <t>Ostali izdaci iz transakcija sa drugim budžetskim korisnicima iste jedinice vlasti</t>
  </si>
  <si>
    <t xml:space="preserve">RASPODJELA SUFICITA IZ RANIJIH PERIODA   </t>
  </si>
  <si>
    <t xml:space="preserve"> PLAN  BUDZETA ZA 2023.G.  (FOND 01)</t>
  </si>
  <si>
    <t xml:space="preserve"> PLAN  BUDZETA ZA 2023.G.  (FOND 02)</t>
  </si>
  <si>
    <t xml:space="preserve">   BUDžET GRADA PRIJEDOR ZA  2023. GODINU - OPŠTI DIO</t>
  </si>
  <si>
    <t xml:space="preserve"> BUDžET GRADA PRIJEDOR ZA 2023. GODINU - BUDžETSKI PRIHODI I PRIMICI ZA NEFINANSIJSKU IMOVINU</t>
  </si>
  <si>
    <t xml:space="preserve"> BUDžET GRADA PRIJEDOR ZA 2023. GODINU - BUDžETSKI RASHODI I IZDACI ZA NEFINANSIJSKU IMOVINU</t>
  </si>
  <si>
    <t xml:space="preserve"> BUDžET GRADA PRIJEDOR ZA 2023. GODINU - FINANSIRANjE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</si>
</sst>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Times New Roman"/>
      <family val="1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0">
    <xf numFmtId="0" fontId="0" fillId="0" borderId="0" xfId="0"/>
    <xf numFmtId="0" fontId="3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2" fillId="2" borderId="0" xfId="2" applyFont="1" applyFill="1" applyProtection="1"/>
    <xf numFmtId="0" fontId="2" fillId="2" borderId="0" xfId="2" applyFont="1" applyFill="1" applyBorder="1" applyProtection="1"/>
    <xf numFmtId="0" fontId="4" fillId="2" borderId="0" xfId="2" applyFont="1" applyFill="1" applyBorder="1" applyProtection="1"/>
    <xf numFmtId="0" fontId="2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3" fillId="2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3" fontId="12" fillId="2" borderId="1" xfId="0" applyNumberFormat="1" applyFont="1" applyFill="1" applyBorder="1" applyAlignment="1" applyProtection="1">
      <alignment horizontal="right" vertical="center"/>
    </xf>
    <xf numFmtId="0" fontId="13" fillId="2" borderId="1" xfId="1" applyFont="1" applyFill="1" applyBorder="1" applyAlignment="1" applyProtection="1">
      <alignment horizontal="center" vertical="center" wrapText="1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3" fontId="14" fillId="0" borderId="1" xfId="1" applyNumberFormat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horizontal="right" vertical="center" wrapText="1"/>
    </xf>
    <xf numFmtId="0" fontId="12" fillId="0" borderId="1" xfId="1" applyFont="1" applyFill="1" applyBorder="1" applyAlignment="1" applyProtection="1">
      <alignment horizontal="left" vertical="center" wrapText="1"/>
    </xf>
    <xf numFmtId="3" fontId="12" fillId="0" borderId="1" xfId="1" applyNumberFormat="1" applyFont="1" applyFill="1" applyBorder="1" applyAlignment="1" applyProtection="1">
      <alignment vertical="center" wrapText="1"/>
    </xf>
    <xf numFmtId="0" fontId="14" fillId="0" borderId="1" xfId="2" applyFont="1" applyFill="1" applyBorder="1" applyAlignment="1" applyProtection="1">
      <alignment horizontal="left" vertical="center"/>
    </xf>
    <xf numFmtId="0" fontId="14" fillId="0" borderId="1" xfId="2" applyFont="1" applyFill="1" applyBorder="1" applyAlignment="1" applyProtection="1">
      <alignment horizontal="left" vertical="center" wrapText="1"/>
    </xf>
    <xf numFmtId="3" fontId="14" fillId="0" borderId="1" xfId="2" applyNumberFormat="1" applyFont="1" applyFill="1" applyBorder="1" applyAlignment="1" applyProtection="1">
      <alignment vertical="center" wrapText="1"/>
    </xf>
    <xf numFmtId="3" fontId="14" fillId="2" borderId="1" xfId="1" applyNumberFormat="1" applyFont="1" applyFill="1" applyBorder="1" applyAlignment="1" applyProtection="1">
      <alignment vertical="center" wrapText="1"/>
    </xf>
    <xf numFmtId="0" fontId="14" fillId="0" borderId="1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vertical="center" wrapText="1"/>
    </xf>
    <xf numFmtId="3" fontId="12" fillId="0" borderId="1" xfId="2" applyNumberFormat="1" applyFont="1" applyFill="1" applyBorder="1" applyAlignment="1" applyProtection="1">
      <alignment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left" vertical="center" wrapText="1"/>
    </xf>
    <xf numFmtId="3" fontId="14" fillId="0" borderId="0" xfId="1" applyNumberFormat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3" fillId="2" borderId="0" xfId="2" applyFont="1" applyFill="1" applyProtection="1"/>
    <xf numFmtId="0" fontId="14" fillId="0" borderId="5" xfId="2" applyFont="1" applyFill="1" applyBorder="1" applyAlignment="1" applyProtection="1">
      <alignment vertical="center"/>
    </xf>
    <xf numFmtId="3" fontId="14" fillId="0" borderId="1" xfId="2" applyNumberFormat="1" applyFont="1" applyFill="1" applyBorder="1" applyAlignment="1" applyProtection="1">
      <alignment horizontal="right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3" fontId="15" fillId="0" borderId="1" xfId="2" applyNumberFormat="1" applyFont="1" applyFill="1" applyBorder="1" applyAlignment="1" applyProtection="1">
      <alignment horizontal="right" vertical="center" wrapText="1"/>
    </xf>
    <xf numFmtId="0" fontId="12" fillId="0" borderId="1" xfId="2" quotePrefix="1" applyFont="1" applyFill="1" applyBorder="1" applyAlignment="1" applyProtection="1">
      <alignment horizontal="right" vertical="center"/>
    </xf>
    <xf numFmtId="0" fontId="12" fillId="0" borderId="1" xfId="2" applyFont="1" applyFill="1" applyBorder="1" applyAlignment="1" applyProtection="1">
      <alignment horizontal="left" vertical="center" wrapText="1"/>
    </xf>
    <xf numFmtId="3" fontId="12" fillId="0" borderId="1" xfId="2" applyNumberFormat="1" applyFont="1" applyFill="1" applyBorder="1" applyAlignment="1" applyProtection="1">
      <alignment horizontal="right" vertical="center" wrapText="1"/>
    </xf>
    <xf numFmtId="3" fontId="12" fillId="0" borderId="1" xfId="0" applyNumberFormat="1" applyFont="1" applyFill="1" applyBorder="1" applyAlignment="1" applyProtection="1">
      <alignment horizontal="right" vertical="center"/>
    </xf>
    <xf numFmtId="0" fontId="15" fillId="0" borderId="1" xfId="2" quotePrefix="1" applyFont="1" applyFill="1" applyBorder="1" applyAlignment="1" applyProtection="1">
      <alignment horizontal="left" vertical="center"/>
    </xf>
    <xf numFmtId="0" fontId="15" fillId="0" borderId="1" xfId="2" applyFont="1" applyFill="1" applyBorder="1" applyAlignment="1" applyProtection="1">
      <alignment vertical="center" wrapText="1"/>
    </xf>
    <xf numFmtId="3" fontId="12" fillId="2" borderId="1" xfId="2" applyNumberFormat="1" applyFont="1" applyFill="1" applyBorder="1" applyAlignment="1" applyProtection="1">
      <alignment horizontal="right" vertical="center" wrapText="1"/>
    </xf>
    <xf numFmtId="0" fontId="14" fillId="0" borderId="1" xfId="2" quotePrefix="1" applyFont="1" applyFill="1" applyBorder="1" applyAlignment="1" applyProtection="1">
      <alignment horizontal="left" vertical="center"/>
    </xf>
    <xf numFmtId="0" fontId="12" fillId="0" borderId="1" xfId="2" applyFont="1" applyFill="1" applyBorder="1" applyAlignment="1" applyProtection="1">
      <alignment horizontal="right" vertical="center"/>
    </xf>
    <xf numFmtId="0" fontId="15" fillId="0" borderId="1" xfId="2" quotePrefix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vertical="center"/>
    </xf>
    <xf numFmtId="3" fontId="14" fillId="2" borderId="1" xfId="0" applyNumberFormat="1" applyFont="1" applyFill="1" applyBorder="1" applyAlignment="1" applyProtection="1">
      <alignment horizontal="right" vertical="center"/>
    </xf>
    <xf numFmtId="1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1" fontId="15" fillId="2" borderId="1" xfId="0" applyNumberFormat="1" applyFont="1" applyFill="1" applyBorder="1" applyAlignment="1" applyProtection="1">
      <alignment horizontal="left" vertical="center" wrapText="1"/>
    </xf>
    <xf numFmtId="2" fontId="15" fillId="2" borderId="1" xfId="0" applyNumberFormat="1" applyFont="1" applyFill="1" applyBorder="1" applyAlignment="1" applyProtection="1">
      <alignment horizontal="left" vertical="center" wrapText="1"/>
    </xf>
    <xf numFmtId="3" fontId="15" fillId="2" borderId="1" xfId="0" applyNumberFormat="1" applyFont="1" applyFill="1" applyBorder="1" applyAlignment="1" applyProtection="1">
      <alignment horizontal="right" vertical="center"/>
    </xf>
    <xf numFmtId="1" fontId="12" fillId="2" borderId="1" xfId="0" applyNumberFormat="1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1" fontId="12" fillId="2" borderId="1" xfId="0" applyNumberFormat="1" applyFont="1" applyFill="1" applyBorder="1" applyAlignment="1" applyProtection="1">
      <alignment vertical="center"/>
    </xf>
    <xf numFmtId="3" fontId="15" fillId="2" borderId="1" xfId="0" applyNumberFormat="1" applyFont="1" applyFill="1" applyBorder="1" applyAlignment="1" applyProtection="1">
      <alignment horizontal="right" vertical="center" wrapText="1"/>
    </xf>
    <xf numFmtId="3" fontId="12" fillId="2" borderId="1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left" vertical="center"/>
    </xf>
    <xf numFmtId="1" fontId="12" fillId="2" borderId="1" xfId="0" applyNumberFormat="1" applyFont="1" applyFill="1" applyBorder="1" applyAlignment="1" applyProtection="1">
      <alignment horizontal="right" vertical="center"/>
    </xf>
    <xf numFmtId="1" fontId="12" fillId="2" borderId="2" xfId="0" applyNumberFormat="1" applyFont="1" applyFill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3" fontId="12" fillId="2" borderId="0" xfId="0" applyNumberFormat="1" applyFont="1" applyFill="1" applyBorder="1" applyAlignment="1" applyProtection="1">
      <alignment horizontal="right" vertical="center"/>
    </xf>
    <xf numFmtId="3" fontId="14" fillId="2" borderId="1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3" fontId="14" fillId="0" borderId="1" xfId="0" applyNumberFormat="1" applyFont="1" applyFill="1" applyBorder="1" applyAlignment="1" applyProtection="1">
      <alignment horizontal="right" vertical="center"/>
    </xf>
    <xf numFmtId="1" fontId="14" fillId="0" borderId="1" xfId="0" applyNumberFormat="1" applyFont="1" applyFill="1" applyBorder="1" applyAlignment="1" applyProtection="1">
      <alignment horizontal="left" vertical="center" wrapText="1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Alignment="1" applyProtection="1">
      <alignment horizontal="right" vertical="center"/>
    </xf>
    <xf numFmtId="1" fontId="12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3" fontId="15" fillId="0" borderId="4" xfId="0" applyNumberFormat="1" applyFont="1" applyFill="1" applyBorder="1" applyAlignment="1" applyProtection="1">
      <alignment horizontal="right" vertical="center"/>
    </xf>
    <xf numFmtId="3" fontId="12" fillId="0" borderId="4" xfId="0" applyNumberFormat="1" applyFont="1" applyFill="1" applyBorder="1" applyAlignment="1" applyProtection="1">
      <alignment horizontal="right" vertical="center"/>
    </xf>
    <xf numFmtId="3" fontId="12" fillId="0" borderId="4" xfId="0" applyNumberFormat="1" applyFont="1" applyFill="1" applyBorder="1" applyAlignment="1" applyProtection="1">
      <alignment horizontal="right" vertical="center" wrapText="1"/>
    </xf>
    <xf numFmtId="1" fontId="12" fillId="0" borderId="2" xfId="0" applyNumberFormat="1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right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3" fontId="14" fillId="0" borderId="1" xfId="1" applyNumberFormat="1" applyFont="1" applyFill="1" applyBorder="1" applyAlignment="1" applyProtection="1">
      <alignment horizontal="right" vertical="center" wrapText="1"/>
    </xf>
    <xf numFmtId="3" fontId="16" fillId="2" borderId="1" xfId="0" applyNumberFormat="1" applyFont="1" applyFill="1" applyBorder="1" applyAlignment="1" applyProtection="1">
      <alignment horizontal="right" vertical="center"/>
    </xf>
    <xf numFmtId="3" fontId="14" fillId="2" borderId="1" xfId="1" applyNumberFormat="1" applyFont="1" applyFill="1" applyBorder="1" applyAlignment="1" applyProtection="1">
      <alignment horizontal="righ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2" applyFont="1" applyFill="1" applyProtection="1"/>
    <xf numFmtId="0" fontId="14" fillId="0" borderId="0" xfId="2" applyFont="1" applyFill="1" applyAlignment="1" applyProtection="1">
      <alignment horizontal="center" wrapText="1"/>
    </xf>
    <xf numFmtId="0" fontId="4" fillId="0" borderId="0" xfId="1" applyFont="1" applyFill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/>
    </xf>
    <xf numFmtId="1" fontId="12" fillId="0" borderId="2" xfId="0" applyNumberFormat="1" applyFont="1" applyFill="1" applyBorder="1" applyAlignment="1" applyProtection="1">
      <alignment horizontal="center" vertical="center"/>
    </xf>
    <xf numFmtId="1" fontId="12" fillId="0" borderId="3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 applyProtection="1">
      <alignment horizontal="left" vertical="center"/>
    </xf>
    <xf numFmtId="0" fontId="14" fillId="0" borderId="4" xfId="2" applyFont="1" applyFill="1" applyBorder="1" applyAlignment="1" applyProtection="1">
      <alignment horizontal="left" vertical="center"/>
    </xf>
    <xf numFmtId="0" fontId="14" fillId="0" borderId="2" xfId="2" quotePrefix="1" applyFont="1" applyFill="1" applyBorder="1" applyAlignment="1" applyProtection="1">
      <alignment horizontal="left" vertical="center"/>
    </xf>
    <xf numFmtId="0" fontId="14" fillId="0" borderId="4" xfId="2" quotePrefix="1" applyFont="1" applyFill="1" applyBorder="1" applyAlignment="1" applyProtection="1">
      <alignment horizontal="left" vertical="center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1" fontId="14" fillId="2" borderId="2" xfId="0" applyNumberFormat="1" applyFont="1" applyFill="1" applyBorder="1" applyAlignment="1" applyProtection="1">
      <alignment horizontal="left" vertical="center"/>
    </xf>
    <xf numFmtId="1" fontId="14" fillId="2" borderId="4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9"/>
  <sheetViews>
    <sheetView tabSelected="1" topLeftCell="A6" zoomScaleNormal="100" workbookViewId="0">
      <selection activeCell="C291" sqref="C291"/>
    </sheetView>
  </sheetViews>
  <sheetFormatPr defaultRowHeight="17.25" x14ac:dyDescent="0.25"/>
  <cols>
    <col min="1" max="1" width="9.28515625" style="16" customWidth="1"/>
    <col min="2" max="2" width="25.7109375" style="1" customWidth="1"/>
    <col min="3" max="3" width="14.85546875" style="1" customWidth="1"/>
    <col min="4" max="4" width="20.7109375" style="1" customWidth="1"/>
    <col min="5" max="10" width="9.140625" style="1"/>
    <col min="11" max="11" width="12.85546875" style="1" bestFit="1" customWidth="1"/>
    <col min="12" max="225" width="9.140625" style="1"/>
    <col min="226" max="226" width="9.140625" style="1" bestFit="1" customWidth="1"/>
    <col min="227" max="227" width="101.85546875" style="1" customWidth="1"/>
    <col min="228" max="228" width="16.5703125" style="1" bestFit="1" customWidth="1"/>
    <col min="229" max="229" width="9.140625" style="1" customWidth="1"/>
    <col min="230" max="481" width="9.140625" style="1"/>
    <col min="482" max="482" width="9.140625" style="1" bestFit="1" customWidth="1"/>
    <col min="483" max="483" width="101.85546875" style="1" customWidth="1"/>
    <col min="484" max="484" width="16.5703125" style="1" bestFit="1" customWidth="1"/>
    <col min="485" max="485" width="9.140625" style="1" customWidth="1"/>
    <col min="486" max="737" width="9.140625" style="1"/>
    <col min="738" max="738" width="9.140625" style="1" bestFit="1" customWidth="1"/>
    <col min="739" max="739" width="101.85546875" style="1" customWidth="1"/>
    <col min="740" max="740" width="16.5703125" style="1" bestFit="1" customWidth="1"/>
    <col min="741" max="741" width="9.140625" style="1" customWidth="1"/>
    <col min="742" max="993" width="9.140625" style="1"/>
    <col min="994" max="994" width="9.140625" style="1" bestFit="1" customWidth="1"/>
    <col min="995" max="995" width="101.85546875" style="1" customWidth="1"/>
    <col min="996" max="996" width="16.5703125" style="1" bestFit="1" customWidth="1"/>
    <col min="997" max="997" width="9.140625" style="1" customWidth="1"/>
    <col min="998" max="1249" width="9.140625" style="1"/>
    <col min="1250" max="1250" width="9.140625" style="1" bestFit="1" customWidth="1"/>
    <col min="1251" max="1251" width="101.85546875" style="1" customWidth="1"/>
    <col min="1252" max="1252" width="16.5703125" style="1" bestFit="1" customWidth="1"/>
    <col min="1253" max="1253" width="9.140625" style="1" customWidth="1"/>
    <col min="1254" max="1505" width="9.140625" style="1"/>
    <col min="1506" max="1506" width="9.140625" style="1" bestFit="1" customWidth="1"/>
    <col min="1507" max="1507" width="101.85546875" style="1" customWidth="1"/>
    <col min="1508" max="1508" width="16.5703125" style="1" bestFit="1" customWidth="1"/>
    <col min="1509" max="1509" width="9.140625" style="1" customWidth="1"/>
    <col min="1510" max="1761" width="9.140625" style="1"/>
    <col min="1762" max="1762" width="9.140625" style="1" bestFit="1" customWidth="1"/>
    <col min="1763" max="1763" width="101.85546875" style="1" customWidth="1"/>
    <col min="1764" max="1764" width="16.5703125" style="1" bestFit="1" customWidth="1"/>
    <col min="1765" max="1765" width="9.140625" style="1" customWidth="1"/>
    <col min="1766" max="2017" width="9.140625" style="1"/>
    <col min="2018" max="2018" width="9.140625" style="1" bestFit="1" customWidth="1"/>
    <col min="2019" max="2019" width="101.85546875" style="1" customWidth="1"/>
    <col min="2020" max="2020" width="16.5703125" style="1" bestFit="1" customWidth="1"/>
    <col min="2021" max="2021" width="9.140625" style="1" customWidth="1"/>
    <col min="2022" max="2273" width="9.140625" style="1"/>
    <col min="2274" max="2274" width="9.140625" style="1" bestFit="1" customWidth="1"/>
    <col min="2275" max="2275" width="101.85546875" style="1" customWidth="1"/>
    <col min="2276" max="2276" width="16.5703125" style="1" bestFit="1" customWidth="1"/>
    <col min="2277" max="2277" width="9.140625" style="1" customWidth="1"/>
    <col min="2278" max="2529" width="9.140625" style="1"/>
    <col min="2530" max="2530" width="9.140625" style="1" bestFit="1" customWidth="1"/>
    <col min="2531" max="2531" width="101.85546875" style="1" customWidth="1"/>
    <col min="2532" max="2532" width="16.5703125" style="1" bestFit="1" customWidth="1"/>
    <col min="2533" max="2533" width="9.140625" style="1" customWidth="1"/>
    <col min="2534" max="2785" width="9.140625" style="1"/>
    <col min="2786" max="2786" width="9.140625" style="1" bestFit="1" customWidth="1"/>
    <col min="2787" max="2787" width="101.85546875" style="1" customWidth="1"/>
    <col min="2788" max="2788" width="16.5703125" style="1" bestFit="1" customWidth="1"/>
    <col min="2789" max="2789" width="9.140625" style="1" customWidth="1"/>
    <col min="2790" max="3041" width="9.140625" style="1"/>
    <col min="3042" max="3042" width="9.140625" style="1" bestFit="1" customWidth="1"/>
    <col min="3043" max="3043" width="101.85546875" style="1" customWidth="1"/>
    <col min="3044" max="3044" width="16.5703125" style="1" bestFit="1" customWidth="1"/>
    <col min="3045" max="3045" width="9.140625" style="1" customWidth="1"/>
    <col min="3046" max="3297" width="9.140625" style="1"/>
    <col min="3298" max="3298" width="9.140625" style="1" bestFit="1" customWidth="1"/>
    <col min="3299" max="3299" width="101.85546875" style="1" customWidth="1"/>
    <col min="3300" max="3300" width="16.5703125" style="1" bestFit="1" customWidth="1"/>
    <col min="3301" max="3301" width="9.140625" style="1" customWidth="1"/>
    <col min="3302" max="3553" width="9.140625" style="1"/>
    <col min="3554" max="3554" width="9.140625" style="1" bestFit="1" customWidth="1"/>
    <col min="3555" max="3555" width="101.85546875" style="1" customWidth="1"/>
    <col min="3556" max="3556" width="16.5703125" style="1" bestFit="1" customWidth="1"/>
    <col min="3557" max="3557" width="9.140625" style="1" customWidth="1"/>
    <col min="3558" max="3809" width="9.140625" style="1"/>
    <col min="3810" max="3810" width="9.140625" style="1" bestFit="1" customWidth="1"/>
    <col min="3811" max="3811" width="101.85546875" style="1" customWidth="1"/>
    <col min="3812" max="3812" width="16.5703125" style="1" bestFit="1" customWidth="1"/>
    <col min="3813" max="3813" width="9.140625" style="1" customWidth="1"/>
    <col min="3814" max="4065" width="9.140625" style="1"/>
    <col min="4066" max="4066" width="9.140625" style="1" bestFit="1" customWidth="1"/>
    <col min="4067" max="4067" width="101.85546875" style="1" customWidth="1"/>
    <col min="4068" max="4068" width="16.5703125" style="1" bestFit="1" customWidth="1"/>
    <col min="4069" max="4069" width="9.140625" style="1" customWidth="1"/>
    <col min="4070" max="4321" width="9.140625" style="1"/>
    <col min="4322" max="4322" width="9.140625" style="1" bestFit="1" customWidth="1"/>
    <col min="4323" max="4323" width="101.85546875" style="1" customWidth="1"/>
    <col min="4324" max="4324" width="16.5703125" style="1" bestFit="1" customWidth="1"/>
    <col min="4325" max="4325" width="9.140625" style="1" customWidth="1"/>
    <col min="4326" max="4577" width="9.140625" style="1"/>
    <col min="4578" max="4578" width="9.140625" style="1" bestFit="1" customWidth="1"/>
    <col min="4579" max="4579" width="101.85546875" style="1" customWidth="1"/>
    <col min="4580" max="4580" width="16.5703125" style="1" bestFit="1" customWidth="1"/>
    <col min="4581" max="4581" width="9.140625" style="1" customWidth="1"/>
    <col min="4582" max="4833" width="9.140625" style="1"/>
    <col min="4834" max="4834" width="9.140625" style="1" bestFit="1" customWidth="1"/>
    <col min="4835" max="4835" width="101.85546875" style="1" customWidth="1"/>
    <col min="4836" max="4836" width="16.5703125" style="1" bestFit="1" customWidth="1"/>
    <col min="4837" max="4837" width="9.140625" style="1" customWidth="1"/>
    <col min="4838" max="5089" width="9.140625" style="1"/>
    <col min="5090" max="5090" width="9.140625" style="1" bestFit="1" customWidth="1"/>
    <col min="5091" max="5091" width="101.85546875" style="1" customWidth="1"/>
    <col min="5092" max="5092" width="16.5703125" style="1" bestFit="1" customWidth="1"/>
    <col min="5093" max="5093" width="9.140625" style="1" customWidth="1"/>
    <col min="5094" max="5345" width="9.140625" style="1"/>
    <col min="5346" max="5346" width="9.140625" style="1" bestFit="1" customWidth="1"/>
    <col min="5347" max="5347" width="101.85546875" style="1" customWidth="1"/>
    <col min="5348" max="5348" width="16.5703125" style="1" bestFit="1" customWidth="1"/>
    <col min="5349" max="5349" width="9.140625" style="1" customWidth="1"/>
    <col min="5350" max="5601" width="9.140625" style="1"/>
    <col min="5602" max="5602" width="9.140625" style="1" bestFit="1" customWidth="1"/>
    <col min="5603" max="5603" width="101.85546875" style="1" customWidth="1"/>
    <col min="5604" max="5604" width="16.5703125" style="1" bestFit="1" customWidth="1"/>
    <col min="5605" max="5605" width="9.140625" style="1" customWidth="1"/>
    <col min="5606" max="5857" width="9.140625" style="1"/>
    <col min="5858" max="5858" width="9.140625" style="1" bestFit="1" customWidth="1"/>
    <col min="5859" max="5859" width="101.85546875" style="1" customWidth="1"/>
    <col min="5860" max="5860" width="16.5703125" style="1" bestFit="1" customWidth="1"/>
    <col min="5861" max="5861" width="9.140625" style="1" customWidth="1"/>
    <col min="5862" max="6113" width="9.140625" style="1"/>
    <col min="6114" max="6114" width="9.140625" style="1" bestFit="1" customWidth="1"/>
    <col min="6115" max="6115" width="101.85546875" style="1" customWidth="1"/>
    <col min="6116" max="6116" width="16.5703125" style="1" bestFit="1" customWidth="1"/>
    <col min="6117" max="6117" width="9.140625" style="1" customWidth="1"/>
    <col min="6118" max="6369" width="9.140625" style="1"/>
    <col min="6370" max="6370" width="9.140625" style="1" bestFit="1" customWidth="1"/>
    <col min="6371" max="6371" width="101.85546875" style="1" customWidth="1"/>
    <col min="6372" max="6372" width="16.5703125" style="1" bestFit="1" customWidth="1"/>
    <col min="6373" max="6373" width="9.140625" style="1" customWidth="1"/>
    <col min="6374" max="6625" width="9.140625" style="1"/>
    <col min="6626" max="6626" width="9.140625" style="1" bestFit="1" customWidth="1"/>
    <col min="6627" max="6627" width="101.85546875" style="1" customWidth="1"/>
    <col min="6628" max="6628" width="16.5703125" style="1" bestFit="1" customWidth="1"/>
    <col min="6629" max="6629" width="9.140625" style="1" customWidth="1"/>
    <col min="6630" max="6881" width="9.140625" style="1"/>
    <col min="6882" max="6882" width="9.140625" style="1" bestFit="1" customWidth="1"/>
    <col min="6883" max="6883" width="101.85546875" style="1" customWidth="1"/>
    <col min="6884" max="6884" width="16.5703125" style="1" bestFit="1" customWidth="1"/>
    <col min="6885" max="6885" width="9.140625" style="1" customWidth="1"/>
    <col min="6886" max="7137" width="9.140625" style="1"/>
    <col min="7138" max="7138" width="9.140625" style="1" bestFit="1" customWidth="1"/>
    <col min="7139" max="7139" width="101.85546875" style="1" customWidth="1"/>
    <col min="7140" max="7140" width="16.5703125" style="1" bestFit="1" customWidth="1"/>
    <col min="7141" max="7141" width="9.140625" style="1" customWidth="1"/>
    <col min="7142" max="7393" width="9.140625" style="1"/>
    <col min="7394" max="7394" width="9.140625" style="1" bestFit="1" customWidth="1"/>
    <col min="7395" max="7395" width="101.85546875" style="1" customWidth="1"/>
    <col min="7396" max="7396" width="16.5703125" style="1" bestFit="1" customWidth="1"/>
    <col min="7397" max="7397" width="9.140625" style="1" customWidth="1"/>
    <col min="7398" max="7649" width="9.140625" style="1"/>
    <col min="7650" max="7650" width="9.140625" style="1" bestFit="1" customWidth="1"/>
    <col min="7651" max="7651" width="101.85546875" style="1" customWidth="1"/>
    <col min="7652" max="7652" width="16.5703125" style="1" bestFit="1" customWidth="1"/>
    <col min="7653" max="7653" width="9.140625" style="1" customWidth="1"/>
    <col min="7654" max="7905" width="9.140625" style="1"/>
    <col min="7906" max="7906" width="9.140625" style="1" bestFit="1" customWidth="1"/>
    <col min="7907" max="7907" width="101.85546875" style="1" customWidth="1"/>
    <col min="7908" max="7908" width="16.5703125" style="1" bestFit="1" customWidth="1"/>
    <col min="7909" max="7909" width="9.140625" style="1" customWidth="1"/>
    <col min="7910" max="8161" width="9.140625" style="1"/>
    <col min="8162" max="8162" width="9.140625" style="1" bestFit="1" customWidth="1"/>
    <col min="8163" max="8163" width="101.85546875" style="1" customWidth="1"/>
    <col min="8164" max="8164" width="16.5703125" style="1" bestFit="1" customWidth="1"/>
    <col min="8165" max="8165" width="9.140625" style="1" customWidth="1"/>
    <col min="8166" max="8417" width="9.140625" style="1"/>
    <col min="8418" max="8418" width="9.140625" style="1" bestFit="1" customWidth="1"/>
    <col min="8419" max="8419" width="101.85546875" style="1" customWidth="1"/>
    <col min="8420" max="8420" width="16.5703125" style="1" bestFit="1" customWidth="1"/>
    <col min="8421" max="8421" width="9.140625" style="1" customWidth="1"/>
    <col min="8422" max="8673" width="9.140625" style="1"/>
    <col min="8674" max="8674" width="9.140625" style="1" bestFit="1" customWidth="1"/>
    <col min="8675" max="8675" width="101.85546875" style="1" customWidth="1"/>
    <col min="8676" max="8676" width="16.5703125" style="1" bestFit="1" customWidth="1"/>
    <col min="8677" max="8677" width="9.140625" style="1" customWidth="1"/>
    <col min="8678" max="8929" width="9.140625" style="1"/>
    <col min="8930" max="8930" width="9.140625" style="1" bestFit="1" customWidth="1"/>
    <col min="8931" max="8931" width="101.85546875" style="1" customWidth="1"/>
    <col min="8932" max="8932" width="16.5703125" style="1" bestFit="1" customWidth="1"/>
    <col min="8933" max="8933" width="9.140625" style="1" customWidth="1"/>
    <col min="8934" max="9185" width="9.140625" style="1"/>
    <col min="9186" max="9186" width="9.140625" style="1" bestFit="1" customWidth="1"/>
    <col min="9187" max="9187" width="101.85546875" style="1" customWidth="1"/>
    <col min="9188" max="9188" width="16.5703125" style="1" bestFit="1" customWidth="1"/>
    <col min="9189" max="9189" width="9.140625" style="1" customWidth="1"/>
    <col min="9190" max="9441" width="9.140625" style="1"/>
    <col min="9442" max="9442" width="9.140625" style="1" bestFit="1" customWidth="1"/>
    <col min="9443" max="9443" width="101.85546875" style="1" customWidth="1"/>
    <col min="9444" max="9444" width="16.5703125" style="1" bestFit="1" customWidth="1"/>
    <col min="9445" max="9445" width="9.140625" style="1" customWidth="1"/>
    <col min="9446" max="9697" width="9.140625" style="1"/>
    <col min="9698" max="9698" width="9.140625" style="1" bestFit="1" customWidth="1"/>
    <col min="9699" max="9699" width="101.85546875" style="1" customWidth="1"/>
    <col min="9700" max="9700" width="16.5703125" style="1" bestFit="1" customWidth="1"/>
    <col min="9701" max="9701" width="9.140625" style="1" customWidth="1"/>
    <col min="9702" max="9953" width="9.140625" style="1"/>
    <col min="9954" max="9954" width="9.140625" style="1" bestFit="1" customWidth="1"/>
    <col min="9955" max="9955" width="101.85546875" style="1" customWidth="1"/>
    <col min="9956" max="9956" width="16.5703125" style="1" bestFit="1" customWidth="1"/>
    <col min="9957" max="9957" width="9.140625" style="1" customWidth="1"/>
    <col min="9958" max="10209" width="9.140625" style="1"/>
    <col min="10210" max="10210" width="9.140625" style="1" bestFit="1" customWidth="1"/>
    <col min="10211" max="10211" width="101.85546875" style="1" customWidth="1"/>
    <col min="10212" max="10212" width="16.5703125" style="1" bestFit="1" customWidth="1"/>
    <col min="10213" max="10213" width="9.140625" style="1" customWidth="1"/>
    <col min="10214" max="10465" width="9.140625" style="1"/>
    <col min="10466" max="10466" width="9.140625" style="1" bestFit="1" customWidth="1"/>
    <col min="10467" max="10467" width="101.85546875" style="1" customWidth="1"/>
    <col min="10468" max="10468" width="16.5703125" style="1" bestFit="1" customWidth="1"/>
    <col min="10469" max="10469" width="9.140625" style="1" customWidth="1"/>
    <col min="10470" max="10721" width="9.140625" style="1"/>
    <col min="10722" max="10722" width="9.140625" style="1" bestFit="1" customWidth="1"/>
    <col min="10723" max="10723" width="101.85546875" style="1" customWidth="1"/>
    <col min="10724" max="10724" width="16.5703125" style="1" bestFit="1" customWidth="1"/>
    <col min="10725" max="10725" width="9.140625" style="1" customWidth="1"/>
    <col min="10726" max="10977" width="9.140625" style="1"/>
    <col min="10978" max="10978" width="9.140625" style="1" bestFit="1" customWidth="1"/>
    <col min="10979" max="10979" width="101.85546875" style="1" customWidth="1"/>
    <col min="10980" max="10980" width="16.5703125" style="1" bestFit="1" customWidth="1"/>
    <col min="10981" max="10981" width="9.140625" style="1" customWidth="1"/>
    <col min="10982" max="11233" width="9.140625" style="1"/>
    <col min="11234" max="11234" width="9.140625" style="1" bestFit="1" customWidth="1"/>
    <col min="11235" max="11235" width="101.85546875" style="1" customWidth="1"/>
    <col min="11236" max="11236" width="16.5703125" style="1" bestFit="1" customWidth="1"/>
    <col min="11237" max="11237" width="9.140625" style="1" customWidth="1"/>
    <col min="11238" max="11489" width="9.140625" style="1"/>
    <col min="11490" max="11490" width="9.140625" style="1" bestFit="1" customWidth="1"/>
    <col min="11491" max="11491" width="101.85546875" style="1" customWidth="1"/>
    <col min="11492" max="11492" width="16.5703125" style="1" bestFit="1" customWidth="1"/>
    <col min="11493" max="11493" width="9.140625" style="1" customWidth="1"/>
    <col min="11494" max="11745" width="9.140625" style="1"/>
    <col min="11746" max="11746" width="9.140625" style="1" bestFit="1" customWidth="1"/>
    <col min="11747" max="11747" width="101.85546875" style="1" customWidth="1"/>
    <col min="11748" max="11748" width="16.5703125" style="1" bestFit="1" customWidth="1"/>
    <col min="11749" max="11749" width="9.140625" style="1" customWidth="1"/>
    <col min="11750" max="12001" width="9.140625" style="1"/>
    <col min="12002" max="12002" width="9.140625" style="1" bestFit="1" customWidth="1"/>
    <col min="12003" max="12003" width="101.85546875" style="1" customWidth="1"/>
    <col min="12004" max="12004" width="16.5703125" style="1" bestFit="1" customWidth="1"/>
    <col min="12005" max="12005" width="9.140625" style="1" customWidth="1"/>
    <col min="12006" max="12257" width="9.140625" style="1"/>
    <col min="12258" max="12258" width="9.140625" style="1" bestFit="1" customWidth="1"/>
    <col min="12259" max="12259" width="101.85546875" style="1" customWidth="1"/>
    <col min="12260" max="12260" width="16.5703125" style="1" bestFit="1" customWidth="1"/>
    <col min="12261" max="12261" width="9.140625" style="1" customWidth="1"/>
    <col min="12262" max="12513" width="9.140625" style="1"/>
    <col min="12514" max="12514" width="9.140625" style="1" bestFit="1" customWidth="1"/>
    <col min="12515" max="12515" width="101.85546875" style="1" customWidth="1"/>
    <col min="12516" max="12516" width="16.5703125" style="1" bestFit="1" customWidth="1"/>
    <col min="12517" max="12517" width="9.140625" style="1" customWidth="1"/>
    <col min="12518" max="12769" width="9.140625" style="1"/>
    <col min="12770" max="12770" width="9.140625" style="1" bestFit="1" customWidth="1"/>
    <col min="12771" max="12771" width="101.85546875" style="1" customWidth="1"/>
    <col min="12772" max="12772" width="16.5703125" style="1" bestFit="1" customWidth="1"/>
    <col min="12773" max="12773" width="9.140625" style="1" customWidth="1"/>
    <col min="12774" max="13025" width="9.140625" style="1"/>
    <col min="13026" max="13026" width="9.140625" style="1" bestFit="1" customWidth="1"/>
    <col min="13027" max="13027" width="101.85546875" style="1" customWidth="1"/>
    <col min="13028" max="13028" width="16.5703125" style="1" bestFit="1" customWidth="1"/>
    <col min="13029" max="13029" width="9.140625" style="1" customWidth="1"/>
    <col min="13030" max="13281" width="9.140625" style="1"/>
    <col min="13282" max="13282" width="9.140625" style="1" bestFit="1" customWidth="1"/>
    <col min="13283" max="13283" width="101.85546875" style="1" customWidth="1"/>
    <col min="13284" max="13284" width="16.5703125" style="1" bestFit="1" customWidth="1"/>
    <col min="13285" max="13285" width="9.140625" style="1" customWidth="1"/>
    <col min="13286" max="13537" width="9.140625" style="1"/>
    <col min="13538" max="13538" width="9.140625" style="1" bestFit="1" customWidth="1"/>
    <col min="13539" max="13539" width="101.85546875" style="1" customWidth="1"/>
    <col min="13540" max="13540" width="16.5703125" style="1" bestFit="1" customWidth="1"/>
    <col min="13541" max="13541" width="9.140625" style="1" customWidth="1"/>
    <col min="13542" max="13793" width="9.140625" style="1"/>
    <col min="13794" max="13794" width="9.140625" style="1" bestFit="1" customWidth="1"/>
    <col min="13795" max="13795" width="101.85546875" style="1" customWidth="1"/>
    <col min="13796" max="13796" width="16.5703125" style="1" bestFit="1" customWidth="1"/>
    <col min="13797" max="13797" width="9.140625" style="1" customWidth="1"/>
    <col min="13798" max="14049" width="9.140625" style="1"/>
    <col min="14050" max="14050" width="9.140625" style="1" bestFit="1" customWidth="1"/>
    <col min="14051" max="14051" width="101.85546875" style="1" customWidth="1"/>
    <col min="14052" max="14052" width="16.5703125" style="1" bestFit="1" customWidth="1"/>
    <col min="14053" max="14053" width="9.140625" style="1" customWidth="1"/>
    <col min="14054" max="14305" width="9.140625" style="1"/>
    <col min="14306" max="14306" width="9.140625" style="1" bestFit="1" customWidth="1"/>
    <col min="14307" max="14307" width="101.85546875" style="1" customWidth="1"/>
    <col min="14308" max="14308" width="16.5703125" style="1" bestFit="1" customWidth="1"/>
    <col min="14309" max="14309" width="9.140625" style="1" customWidth="1"/>
    <col min="14310" max="14561" width="9.140625" style="1"/>
    <col min="14562" max="14562" width="9.140625" style="1" bestFit="1" customWidth="1"/>
    <col min="14563" max="14563" width="101.85546875" style="1" customWidth="1"/>
    <col min="14564" max="14564" width="16.5703125" style="1" bestFit="1" customWidth="1"/>
    <col min="14565" max="14565" width="9.140625" style="1" customWidth="1"/>
    <col min="14566" max="14817" width="9.140625" style="1"/>
    <col min="14818" max="14818" width="9.140625" style="1" bestFit="1" customWidth="1"/>
    <col min="14819" max="14819" width="101.85546875" style="1" customWidth="1"/>
    <col min="14820" max="14820" width="16.5703125" style="1" bestFit="1" customWidth="1"/>
    <col min="14821" max="14821" width="9.140625" style="1" customWidth="1"/>
    <col min="14822" max="15073" width="9.140625" style="1"/>
    <col min="15074" max="15074" width="9.140625" style="1" bestFit="1" customWidth="1"/>
    <col min="15075" max="15075" width="101.85546875" style="1" customWidth="1"/>
    <col min="15076" max="15076" width="16.5703125" style="1" bestFit="1" customWidth="1"/>
    <col min="15077" max="15077" width="9.140625" style="1" customWidth="1"/>
    <col min="15078" max="15329" width="9.140625" style="1"/>
    <col min="15330" max="15330" width="9.140625" style="1" bestFit="1" customWidth="1"/>
    <col min="15331" max="15331" width="101.85546875" style="1" customWidth="1"/>
    <col min="15332" max="15332" width="16.5703125" style="1" bestFit="1" customWidth="1"/>
    <col min="15333" max="15333" width="9.140625" style="1" customWidth="1"/>
    <col min="15334" max="15585" width="9.140625" style="1"/>
    <col min="15586" max="15586" width="9.140625" style="1" bestFit="1" customWidth="1"/>
    <col min="15587" max="15587" width="101.85546875" style="1" customWidth="1"/>
    <col min="15588" max="15588" width="16.5703125" style="1" bestFit="1" customWidth="1"/>
    <col min="15589" max="15589" width="9.140625" style="1" customWidth="1"/>
    <col min="15590" max="15841" width="9.140625" style="1"/>
    <col min="15842" max="15842" width="9.140625" style="1" bestFit="1" customWidth="1"/>
    <col min="15843" max="15843" width="101.85546875" style="1" customWidth="1"/>
    <col min="15844" max="15844" width="16.5703125" style="1" bestFit="1" customWidth="1"/>
    <col min="15845" max="15845" width="9.140625" style="1" customWidth="1"/>
    <col min="15846" max="16097" width="9.140625" style="1"/>
    <col min="16098" max="16098" width="9.140625" style="1" bestFit="1" customWidth="1"/>
    <col min="16099" max="16099" width="101.85546875" style="1" customWidth="1"/>
    <col min="16100" max="16100" width="16.5703125" style="1" bestFit="1" customWidth="1"/>
    <col min="16101" max="16101" width="9.140625" style="1" customWidth="1"/>
    <col min="16102" max="16384" width="9.140625" style="1"/>
  </cols>
  <sheetData>
    <row r="1" spans="1:4" hidden="1" x14ac:dyDescent="0.25"/>
    <row r="2" spans="1:4" hidden="1" x14ac:dyDescent="0.25"/>
    <row r="3" spans="1:4" hidden="1" x14ac:dyDescent="0.25"/>
    <row r="4" spans="1:4" hidden="1" x14ac:dyDescent="0.25"/>
    <row r="5" spans="1:4" hidden="1" x14ac:dyDescent="0.25">
      <c r="A5" s="19"/>
      <c r="B5" s="20"/>
      <c r="C5" s="20"/>
      <c r="D5" s="20"/>
    </row>
    <row r="6" spans="1:4" ht="22.5" customHeight="1" x14ac:dyDescent="0.25">
      <c r="A6" s="105"/>
      <c r="B6" s="105"/>
      <c r="C6" s="105"/>
      <c r="D6" s="105"/>
    </row>
    <row r="7" spans="1:4" ht="36" customHeight="1" x14ac:dyDescent="0.25">
      <c r="A7" s="106" t="s">
        <v>244</v>
      </c>
      <c r="B7" s="106"/>
      <c r="C7" s="106"/>
      <c r="D7" s="106"/>
    </row>
    <row r="8" spans="1:4" ht="9.75" customHeight="1" x14ac:dyDescent="0.25">
      <c r="A8" s="17"/>
      <c r="B8" s="18"/>
      <c r="C8" s="20"/>
      <c r="D8" s="20"/>
    </row>
    <row r="9" spans="1:4" ht="71.25" customHeight="1" x14ac:dyDescent="0.25">
      <c r="A9" s="22" t="s">
        <v>4</v>
      </c>
      <c r="B9" s="22" t="s">
        <v>5</v>
      </c>
      <c r="C9" s="22" t="s">
        <v>242</v>
      </c>
      <c r="D9" s="22" t="s">
        <v>243</v>
      </c>
    </row>
    <row r="10" spans="1:4" x14ac:dyDescent="0.25">
      <c r="A10" s="23">
        <v>1</v>
      </c>
      <c r="B10" s="24">
        <v>2</v>
      </c>
      <c r="C10" s="24">
        <v>5</v>
      </c>
      <c r="D10" s="24">
        <v>6</v>
      </c>
    </row>
    <row r="11" spans="1:4" s="2" customFormat="1" ht="64.5" customHeight="1" x14ac:dyDescent="0.25">
      <c r="A11" s="25"/>
      <c r="B11" s="26" t="s">
        <v>6</v>
      </c>
      <c r="C11" s="27">
        <f t="shared" ref="C11:D11" si="0">C12+C21+C27+C29</f>
        <v>61592057</v>
      </c>
      <c r="D11" s="27">
        <f t="shared" si="0"/>
        <v>67858</v>
      </c>
    </row>
    <row r="12" spans="1:4" s="2" customFormat="1" x14ac:dyDescent="0.25">
      <c r="A12" s="26">
        <v>710000</v>
      </c>
      <c r="B12" s="26" t="s">
        <v>7</v>
      </c>
      <c r="C12" s="27">
        <f t="shared" ref="C12:D12" si="1">C13+C14+C15+C16+C17+C18+C19+C20</f>
        <v>38163270</v>
      </c>
      <c r="D12" s="27">
        <f t="shared" si="1"/>
        <v>0</v>
      </c>
    </row>
    <row r="13" spans="1:4" ht="30" x14ac:dyDescent="0.25">
      <c r="A13" s="28">
        <v>711000</v>
      </c>
      <c r="B13" s="29" t="s">
        <v>8</v>
      </c>
      <c r="C13" s="30">
        <f t="shared" ref="C13:D13" si="2">C104</f>
        <v>250</v>
      </c>
      <c r="D13" s="30">
        <f t="shared" si="2"/>
        <v>0</v>
      </c>
    </row>
    <row r="14" spans="1:4" ht="30" x14ac:dyDescent="0.25">
      <c r="A14" s="28">
        <v>712000</v>
      </c>
      <c r="B14" s="29" t="s">
        <v>9</v>
      </c>
      <c r="C14" s="30">
        <f t="shared" ref="C14:D14" si="3">C107</f>
        <v>0</v>
      </c>
      <c r="D14" s="30">
        <f t="shared" si="3"/>
        <v>0</v>
      </c>
    </row>
    <row r="15" spans="1:4" ht="60" x14ac:dyDescent="0.25">
      <c r="A15" s="28">
        <v>713000</v>
      </c>
      <c r="B15" s="29" t="s">
        <v>10</v>
      </c>
      <c r="C15" s="30">
        <f t="shared" ref="C15:D15" si="4">C109</f>
        <v>2953100</v>
      </c>
      <c r="D15" s="30">
        <f t="shared" si="4"/>
        <v>0</v>
      </c>
    </row>
    <row r="16" spans="1:4" x14ac:dyDescent="0.25">
      <c r="A16" s="28">
        <v>714000</v>
      </c>
      <c r="B16" s="29" t="s">
        <v>11</v>
      </c>
      <c r="C16" s="30">
        <f t="shared" ref="C16:D16" si="5">C111</f>
        <v>2316560</v>
      </c>
      <c r="D16" s="30">
        <f t="shared" si="5"/>
        <v>0</v>
      </c>
    </row>
    <row r="17" spans="1:4" ht="30" x14ac:dyDescent="0.25">
      <c r="A17" s="28">
        <v>715000</v>
      </c>
      <c r="B17" s="29" t="s">
        <v>12</v>
      </c>
      <c r="C17" s="30">
        <f t="shared" ref="C17:D17" si="6">C116</f>
        <v>73360</v>
      </c>
      <c r="D17" s="30">
        <f t="shared" si="6"/>
        <v>0</v>
      </c>
    </row>
    <row r="18" spans="1:4" ht="30" x14ac:dyDescent="0.25">
      <c r="A18" s="28">
        <v>716000</v>
      </c>
      <c r="B18" s="29" t="s">
        <v>13</v>
      </c>
      <c r="C18" s="30">
        <f t="shared" ref="C18:D18" si="7">C120</f>
        <v>0</v>
      </c>
      <c r="D18" s="30">
        <f t="shared" si="7"/>
        <v>0</v>
      </c>
    </row>
    <row r="19" spans="1:4" ht="45" x14ac:dyDescent="0.25">
      <c r="A19" s="28">
        <v>717000</v>
      </c>
      <c r="B19" s="29" t="s">
        <v>14</v>
      </c>
      <c r="C19" s="30">
        <f t="shared" ref="C19:D19" si="8">C122</f>
        <v>32000000</v>
      </c>
      <c r="D19" s="30">
        <f t="shared" si="8"/>
        <v>0</v>
      </c>
    </row>
    <row r="20" spans="1:4" ht="30" x14ac:dyDescent="0.25">
      <c r="A20" s="28">
        <v>719000</v>
      </c>
      <c r="B20" s="29" t="s">
        <v>15</v>
      </c>
      <c r="C20" s="30">
        <f t="shared" ref="C20:D20" si="9">C124</f>
        <v>820000</v>
      </c>
      <c r="D20" s="30">
        <f t="shared" si="9"/>
        <v>0</v>
      </c>
    </row>
    <row r="21" spans="1:4" s="2" customFormat="1" x14ac:dyDescent="0.25">
      <c r="A21" s="26">
        <v>720000</v>
      </c>
      <c r="B21" s="26" t="s">
        <v>16</v>
      </c>
      <c r="C21" s="27">
        <f t="shared" ref="C21:D21" si="10">C22+C23+C24+C25+C26</f>
        <v>19656280</v>
      </c>
      <c r="D21" s="27">
        <f t="shared" si="10"/>
        <v>66200</v>
      </c>
    </row>
    <row r="22" spans="1:4" ht="75" x14ac:dyDescent="0.25">
      <c r="A22" s="28">
        <v>721000</v>
      </c>
      <c r="B22" s="29" t="s">
        <v>17</v>
      </c>
      <c r="C22" s="30">
        <f t="shared" ref="C22:D22" si="11">C127</f>
        <v>397220</v>
      </c>
      <c r="D22" s="30">
        <f t="shared" si="11"/>
        <v>0</v>
      </c>
    </row>
    <row r="23" spans="1:4" ht="45" x14ac:dyDescent="0.25">
      <c r="A23" s="28">
        <v>722000</v>
      </c>
      <c r="B23" s="29" t="s">
        <v>18</v>
      </c>
      <c r="C23" s="30">
        <f t="shared" ref="C23:D23" si="12">C134</f>
        <v>18151500</v>
      </c>
      <c r="D23" s="30">
        <f t="shared" si="12"/>
        <v>55700</v>
      </c>
    </row>
    <row r="24" spans="1:4" x14ac:dyDescent="0.25">
      <c r="A24" s="28">
        <v>723000</v>
      </c>
      <c r="B24" s="29" t="s">
        <v>19</v>
      </c>
      <c r="C24" s="30">
        <f t="shared" ref="C24:D24" si="13">C140</f>
        <v>25000</v>
      </c>
      <c r="D24" s="30">
        <f t="shared" si="13"/>
        <v>0</v>
      </c>
    </row>
    <row r="25" spans="1:4" ht="74.25" customHeight="1" x14ac:dyDescent="0.25">
      <c r="A25" s="28">
        <v>728000</v>
      </c>
      <c r="B25" s="29" t="s">
        <v>20</v>
      </c>
      <c r="C25" s="30">
        <f t="shared" ref="C25:D25" si="14">C142</f>
        <v>0</v>
      </c>
      <c r="D25" s="30">
        <f t="shared" si="14"/>
        <v>0</v>
      </c>
    </row>
    <row r="26" spans="1:4" ht="30" x14ac:dyDescent="0.25">
      <c r="A26" s="28">
        <v>729000</v>
      </c>
      <c r="B26" s="29" t="s">
        <v>21</v>
      </c>
      <c r="C26" s="30">
        <f t="shared" ref="C26:D26" si="15">C145</f>
        <v>1082560</v>
      </c>
      <c r="D26" s="30">
        <f t="shared" si="15"/>
        <v>10500</v>
      </c>
    </row>
    <row r="27" spans="1:4" s="2" customFormat="1" x14ac:dyDescent="0.25">
      <c r="A27" s="26">
        <v>730000</v>
      </c>
      <c r="B27" s="26" t="s">
        <v>22</v>
      </c>
      <c r="C27" s="27">
        <f t="shared" ref="C27:D27" si="16">C28</f>
        <v>262000</v>
      </c>
      <c r="D27" s="27">
        <f t="shared" si="16"/>
        <v>1658</v>
      </c>
    </row>
    <row r="28" spans="1:4" x14ac:dyDescent="0.25">
      <c r="A28" s="28">
        <v>731000</v>
      </c>
      <c r="B28" s="29" t="s">
        <v>22</v>
      </c>
      <c r="C28" s="30">
        <f t="shared" ref="C28:D28" si="17">C148</f>
        <v>262000</v>
      </c>
      <c r="D28" s="30">
        <f t="shared" si="17"/>
        <v>1658</v>
      </c>
    </row>
    <row r="29" spans="1:4" s="3" customFormat="1" ht="45" x14ac:dyDescent="0.25">
      <c r="A29" s="31">
        <v>780000</v>
      </c>
      <c r="B29" s="32" t="s">
        <v>23</v>
      </c>
      <c r="C29" s="33">
        <f t="shared" ref="C29:D29" si="18">C30+C31</f>
        <v>3510507</v>
      </c>
      <c r="D29" s="33">
        <f t="shared" si="18"/>
        <v>0</v>
      </c>
    </row>
    <row r="30" spans="1:4" ht="45" x14ac:dyDescent="0.25">
      <c r="A30" s="28">
        <v>787000</v>
      </c>
      <c r="B30" s="29" t="s">
        <v>24</v>
      </c>
      <c r="C30" s="30">
        <f t="shared" ref="C30:D30" si="19">C152</f>
        <v>3510507</v>
      </c>
      <c r="D30" s="30">
        <f t="shared" si="19"/>
        <v>0</v>
      </c>
    </row>
    <row r="31" spans="1:4" ht="30" x14ac:dyDescent="0.25">
      <c r="A31" s="28">
        <v>788000</v>
      </c>
      <c r="B31" s="29" t="s">
        <v>25</v>
      </c>
      <c r="C31" s="30">
        <f t="shared" ref="C31:D31" si="20">C158</f>
        <v>0</v>
      </c>
      <c r="D31" s="30">
        <f t="shared" si="20"/>
        <v>0</v>
      </c>
    </row>
    <row r="32" spans="1:4" s="2" customFormat="1" ht="30" x14ac:dyDescent="0.25">
      <c r="A32" s="25"/>
      <c r="B32" s="26" t="s">
        <v>26</v>
      </c>
      <c r="C32" s="27">
        <f t="shared" ref="C32:D32" si="21">C33+C43+C46</f>
        <v>57791803</v>
      </c>
      <c r="D32" s="27">
        <f t="shared" si="21"/>
        <v>66458</v>
      </c>
    </row>
    <row r="33" spans="1:4" s="2" customFormat="1" x14ac:dyDescent="0.25">
      <c r="A33" s="26">
        <v>410000</v>
      </c>
      <c r="B33" s="26" t="s">
        <v>27</v>
      </c>
      <c r="C33" s="27">
        <f t="shared" ref="C33:D33" si="22">C34+C35+C36+C37+C38+C39+C40+C41+C42</f>
        <v>57025233</v>
      </c>
      <c r="D33" s="27">
        <f t="shared" si="22"/>
        <v>66458</v>
      </c>
    </row>
    <row r="34" spans="1:4" ht="45" x14ac:dyDescent="0.25">
      <c r="A34" s="28">
        <v>411000</v>
      </c>
      <c r="B34" s="29" t="s">
        <v>28</v>
      </c>
      <c r="C34" s="30">
        <f t="shared" ref="C34:D34" si="23">C195</f>
        <v>25102610</v>
      </c>
      <c r="D34" s="30">
        <f t="shared" si="23"/>
        <v>500</v>
      </c>
    </row>
    <row r="35" spans="1:4" ht="45" x14ac:dyDescent="0.25">
      <c r="A35" s="28">
        <v>412000</v>
      </c>
      <c r="B35" s="29" t="s">
        <v>29</v>
      </c>
      <c r="C35" s="30">
        <f t="shared" ref="C35:D35" si="24">C200</f>
        <v>11933745</v>
      </c>
      <c r="D35" s="30">
        <f t="shared" si="24"/>
        <v>64300</v>
      </c>
    </row>
    <row r="36" spans="1:4" ht="45" x14ac:dyDescent="0.25">
      <c r="A36" s="28">
        <v>413000</v>
      </c>
      <c r="B36" s="29" t="s">
        <v>30</v>
      </c>
      <c r="C36" s="30">
        <f t="shared" ref="C36:D36" si="25">C210</f>
        <v>1009415</v>
      </c>
      <c r="D36" s="30">
        <f t="shared" si="25"/>
        <v>0</v>
      </c>
    </row>
    <row r="37" spans="1:4" x14ac:dyDescent="0.25">
      <c r="A37" s="28">
        <v>414000</v>
      </c>
      <c r="B37" s="29" t="s">
        <v>31</v>
      </c>
      <c r="C37" s="30">
        <f t="shared" ref="C37:D37" si="26">C218</f>
        <v>5555500</v>
      </c>
      <c r="D37" s="30">
        <f t="shared" si="26"/>
        <v>0</v>
      </c>
    </row>
    <row r="38" spans="1:4" x14ac:dyDescent="0.25">
      <c r="A38" s="28">
        <v>415000</v>
      </c>
      <c r="B38" s="29" t="s">
        <v>22</v>
      </c>
      <c r="C38" s="30">
        <f t="shared" ref="C38:D38" si="27">C220</f>
        <v>4520600</v>
      </c>
      <c r="D38" s="30">
        <f t="shared" si="27"/>
        <v>0</v>
      </c>
    </row>
    <row r="39" spans="1:4" ht="75" x14ac:dyDescent="0.25">
      <c r="A39" s="28">
        <v>416000</v>
      </c>
      <c r="B39" s="29" t="s">
        <v>32</v>
      </c>
      <c r="C39" s="30">
        <f t="shared" ref="C39:D39" si="28">C223</f>
        <v>8618363</v>
      </c>
      <c r="D39" s="30">
        <f t="shared" si="28"/>
        <v>1658</v>
      </c>
    </row>
    <row r="40" spans="1:4" ht="105" x14ac:dyDescent="0.25">
      <c r="A40" s="28">
        <v>417000</v>
      </c>
      <c r="B40" s="29" t="s">
        <v>33</v>
      </c>
      <c r="C40" s="30">
        <f t="shared" ref="C40:D40" si="29">C226</f>
        <v>0</v>
      </c>
      <c r="D40" s="30">
        <f t="shared" si="29"/>
        <v>0</v>
      </c>
    </row>
    <row r="41" spans="1:4" ht="105" x14ac:dyDescent="0.25">
      <c r="A41" s="28">
        <v>418000</v>
      </c>
      <c r="B41" s="29" t="s">
        <v>34</v>
      </c>
      <c r="C41" s="30">
        <f t="shared" ref="C41:D41" si="30">C231</f>
        <v>185000</v>
      </c>
      <c r="D41" s="30">
        <f t="shared" si="30"/>
        <v>0</v>
      </c>
    </row>
    <row r="42" spans="1:4" ht="30" x14ac:dyDescent="0.25">
      <c r="A42" s="28">
        <v>419000</v>
      </c>
      <c r="B42" s="29" t="s">
        <v>35</v>
      </c>
      <c r="C42" s="30">
        <f t="shared" ref="C42:D42" si="31">C236</f>
        <v>100000</v>
      </c>
      <c r="D42" s="30">
        <f t="shared" si="31"/>
        <v>0</v>
      </c>
    </row>
    <row r="43" spans="1:4" s="2" customFormat="1" ht="45" x14ac:dyDescent="0.25">
      <c r="A43" s="26">
        <v>480000</v>
      </c>
      <c r="B43" s="26" t="s">
        <v>36</v>
      </c>
      <c r="C43" s="27">
        <f t="shared" ref="C43:D43" si="32">C44+C45</f>
        <v>366570</v>
      </c>
      <c r="D43" s="27">
        <f t="shared" si="32"/>
        <v>0</v>
      </c>
    </row>
    <row r="44" spans="1:4" ht="45" x14ac:dyDescent="0.25">
      <c r="A44" s="28">
        <v>487000</v>
      </c>
      <c r="B44" s="29" t="s">
        <v>24</v>
      </c>
      <c r="C44" s="30">
        <f t="shared" ref="C44:D44" si="33">C239</f>
        <v>366570</v>
      </c>
      <c r="D44" s="30">
        <f t="shared" si="33"/>
        <v>0</v>
      </c>
    </row>
    <row r="45" spans="1:4" ht="30" x14ac:dyDescent="0.25">
      <c r="A45" s="28">
        <v>488000</v>
      </c>
      <c r="B45" s="29" t="s">
        <v>25</v>
      </c>
      <c r="C45" s="30">
        <f t="shared" ref="C45:D45" si="34">C245</f>
        <v>0</v>
      </c>
      <c r="D45" s="30">
        <f t="shared" si="34"/>
        <v>0</v>
      </c>
    </row>
    <row r="46" spans="1:4" s="2" customFormat="1" x14ac:dyDescent="0.25">
      <c r="A46" s="26" t="s">
        <v>0</v>
      </c>
      <c r="B46" s="26" t="s">
        <v>37</v>
      </c>
      <c r="C46" s="34">
        <f t="shared" ref="C46:D46" si="35">C247</f>
        <v>400000</v>
      </c>
      <c r="D46" s="34">
        <f t="shared" si="35"/>
        <v>0</v>
      </c>
    </row>
    <row r="47" spans="1:4" s="2" customFormat="1" ht="60" x14ac:dyDescent="0.25">
      <c r="A47" s="25"/>
      <c r="B47" s="26" t="s">
        <v>38</v>
      </c>
      <c r="C47" s="27">
        <f t="shared" ref="C47:D47" si="36">C11-C32</f>
        <v>3800254</v>
      </c>
      <c r="D47" s="27">
        <f t="shared" si="36"/>
        <v>1400</v>
      </c>
    </row>
    <row r="48" spans="1:4" s="2" customFormat="1" ht="24" customHeight="1" x14ac:dyDescent="0.25">
      <c r="A48" s="25"/>
      <c r="B48" s="26" t="s">
        <v>39</v>
      </c>
      <c r="C48" s="27">
        <f t="shared" ref="C48:D48" si="37">C49+C56-C58-C66</f>
        <v>-17130171</v>
      </c>
      <c r="D48" s="27">
        <f t="shared" si="37"/>
        <v>-1400</v>
      </c>
    </row>
    <row r="49" spans="1:4" s="2" customFormat="1" ht="45" x14ac:dyDescent="0.25">
      <c r="A49" s="26">
        <v>810000</v>
      </c>
      <c r="B49" s="26" t="s">
        <v>40</v>
      </c>
      <c r="C49" s="27">
        <f t="shared" ref="C49:D49" si="38">C50+C51+C52+C53+C54+C55</f>
        <v>1100000</v>
      </c>
      <c r="D49" s="27">
        <f t="shared" si="38"/>
        <v>0</v>
      </c>
    </row>
    <row r="50" spans="1:4" ht="45" x14ac:dyDescent="0.25">
      <c r="A50" s="28">
        <v>811000</v>
      </c>
      <c r="B50" s="29" t="s">
        <v>41</v>
      </c>
      <c r="C50" s="30">
        <f t="shared" ref="C50:D50" si="39">C163</f>
        <v>100000</v>
      </c>
      <c r="D50" s="30">
        <f t="shared" si="39"/>
        <v>0</v>
      </c>
    </row>
    <row r="51" spans="1:4" ht="30" x14ac:dyDescent="0.25">
      <c r="A51" s="28">
        <v>812000</v>
      </c>
      <c r="B51" s="29" t="s">
        <v>42</v>
      </c>
      <c r="C51" s="30">
        <f t="shared" ref="C51:D51" si="40">C169</f>
        <v>0</v>
      </c>
      <c r="D51" s="30">
        <f t="shared" si="40"/>
        <v>0</v>
      </c>
    </row>
    <row r="52" spans="1:4" ht="45" x14ac:dyDescent="0.25">
      <c r="A52" s="28">
        <v>813000</v>
      </c>
      <c r="B52" s="29" t="s">
        <v>43</v>
      </c>
      <c r="C52" s="30">
        <f t="shared" ref="C52:D52" si="41">C171</f>
        <v>1000000</v>
      </c>
      <c r="D52" s="30">
        <f t="shared" si="41"/>
        <v>0</v>
      </c>
    </row>
    <row r="53" spans="1:4" ht="90" x14ac:dyDescent="0.25">
      <c r="A53" s="28">
        <v>814000</v>
      </c>
      <c r="B53" s="29" t="s">
        <v>44</v>
      </c>
      <c r="C53" s="30">
        <f t="shared" ref="C53:D53" si="42">C176</f>
        <v>0</v>
      </c>
      <c r="D53" s="30">
        <f t="shared" si="42"/>
        <v>0</v>
      </c>
    </row>
    <row r="54" spans="1:4" ht="30" x14ac:dyDescent="0.25">
      <c r="A54" s="28">
        <v>815000</v>
      </c>
      <c r="B54" s="29" t="s">
        <v>45</v>
      </c>
      <c r="C54" s="30">
        <f t="shared" ref="C54:D54" si="43">C178</f>
        <v>0</v>
      </c>
      <c r="D54" s="30">
        <f t="shared" si="43"/>
        <v>0</v>
      </c>
    </row>
    <row r="55" spans="1:4" ht="75" x14ac:dyDescent="0.25">
      <c r="A55" s="28">
        <v>816000</v>
      </c>
      <c r="B55" s="29" t="s">
        <v>46</v>
      </c>
      <c r="C55" s="30">
        <f t="shared" ref="C55:D55" si="44">C180</f>
        <v>0</v>
      </c>
      <c r="D55" s="30">
        <f t="shared" si="44"/>
        <v>0</v>
      </c>
    </row>
    <row r="56" spans="1:4" s="4" customFormat="1" ht="90" x14ac:dyDescent="0.25">
      <c r="A56" s="26">
        <v>880000</v>
      </c>
      <c r="B56" s="35" t="s">
        <v>47</v>
      </c>
      <c r="C56" s="33">
        <f t="shared" ref="C56:D56" si="45">C57</f>
        <v>0</v>
      </c>
      <c r="D56" s="33">
        <f t="shared" si="45"/>
        <v>0</v>
      </c>
    </row>
    <row r="57" spans="1:4" s="4" customFormat="1" ht="90" x14ac:dyDescent="0.25">
      <c r="A57" s="28">
        <v>881000</v>
      </c>
      <c r="B57" s="36" t="s">
        <v>48</v>
      </c>
      <c r="C57" s="37">
        <f t="shared" ref="C57:D57" si="46">C183</f>
        <v>0</v>
      </c>
      <c r="D57" s="37">
        <f t="shared" si="46"/>
        <v>0</v>
      </c>
    </row>
    <row r="58" spans="1:4" s="2" customFormat="1" ht="45" x14ac:dyDescent="0.25">
      <c r="A58" s="26">
        <v>510000</v>
      </c>
      <c r="B58" s="26" t="s">
        <v>49</v>
      </c>
      <c r="C58" s="27">
        <f t="shared" ref="C58:D58" si="47">C59+C60+C61+C62+C63+C64+C65</f>
        <v>18230171</v>
      </c>
      <c r="D58" s="27">
        <f t="shared" si="47"/>
        <v>1400</v>
      </c>
    </row>
    <row r="59" spans="1:4" ht="45" x14ac:dyDescent="0.25">
      <c r="A59" s="28">
        <v>511000</v>
      </c>
      <c r="B59" s="29" t="s">
        <v>50</v>
      </c>
      <c r="C59" s="30">
        <f t="shared" ref="C59:D59" si="48">C252</f>
        <v>17395621</v>
      </c>
      <c r="D59" s="30">
        <f t="shared" si="48"/>
        <v>400</v>
      </c>
    </row>
    <row r="60" spans="1:4" ht="30" x14ac:dyDescent="0.25">
      <c r="A60" s="28">
        <v>512000</v>
      </c>
      <c r="B60" s="29" t="s">
        <v>51</v>
      </c>
      <c r="C60" s="30">
        <f t="shared" ref="C60:D60" si="49">C260</f>
        <v>0</v>
      </c>
      <c r="D60" s="30">
        <f t="shared" si="49"/>
        <v>0</v>
      </c>
    </row>
    <row r="61" spans="1:4" ht="45" x14ac:dyDescent="0.25">
      <c r="A61" s="28">
        <v>513000</v>
      </c>
      <c r="B61" s="29" t="s">
        <v>52</v>
      </c>
      <c r="C61" s="30">
        <f t="shared" ref="C61:D61" si="50">C262</f>
        <v>50000</v>
      </c>
      <c r="D61" s="30">
        <f t="shared" si="50"/>
        <v>0</v>
      </c>
    </row>
    <row r="62" spans="1:4" ht="45" x14ac:dyDescent="0.25">
      <c r="A62" s="28">
        <v>514000</v>
      </c>
      <c r="B62" s="29" t="s">
        <v>53</v>
      </c>
      <c r="C62" s="30">
        <f t="shared" ref="C62:D62" si="51">C270</f>
        <v>0</v>
      </c>
      <c r="D62" s="30">
        <f t="shared" si="51"/>
        <v>0</v>
      </c>
    </row>
    <row r="63" spans="1:4" ht="30" x14ac:dyDescent="0.25">
      <c r="A63" s="28">
        <v>515000</v>
      </c>
      <c r="B63" s="29" t="s">
        <v>54</v>
      </c>
      <c r="C63" s="30">
        <f t="shared" ref="C63:D63" si="52">C272</f>
        <v>0</v>
      </c>
      <c r="D63" s="30">
        <f t="shared" si="52"/>
        <v>0</v>
      </c>
    </row>
    <row r="64" spans="1:4" ht="60" x14ac:dyDescent="0.25">
      <c r="A64" s="28">
        <v>516000</v>
      </c>
      <c r="B64" s="29" t="s">
        <v>55</v>
      </c>
      <c r="C64" s="30">
        <f t="shared" ref="C64:D64" si="53">C274</f>
        <v>784550</v>
      </c>
      <c r="D64" s="30">
        <f t="shared" si="53"/>
        <v>1000</v>
      </c>
    </row>
    <row r="65" spans="1:4" s="4" customFormat="1" ht="75" x14ac:dyDescent="0.25">
      <c r="A65" s="28">
        <v>518000</v>
      </c>
      <c r="B65" s="29" t="s">
        <v>56</v>
      </c>
      <c r="C65" s="30">
        <f t="shared" ref="C65:D65" si="54">C276</f>
        <v>0</v>
      </c>
      <c r="D65" s="30">
        <f t="shared" si="54"/>
        <v>0</v>
      </c>
    </row>
    <row r="66" spans="1:4" s="5" customFormat="1" ht="90" x14ac:dyDescent="0.25">
      <c r="A66" s="26">
        <v>580000</v>
      </c>
      <c r="B66" s="26" t="s">
        <v>57</v>
      </c>
      <c r="C66" s="27">
        <f t="shared" ref="C66:D66" si="55">C67</f>
        <v>0</v>
      </c>
      <c r="D66" s="27">
        <f t="shared" si="55"/>
        <v>0</v>
      </c>
    </row>
    <row r="67" spans="1:4" s="6" customFormat="1" ht="90" x14ac:dyDescent="0.25">
      <c r="A67" s="28">
        <v>581000</v>
      </c>
      <c r="B67" s="29" t="s">
        <v>58</v>
      </c>
      <c r="C67" s="30">
        <f t="shared" ref="C67:D67" si="56">C279</f>
        <v>0</v>
      </c>
      <c r="D67" s="30">
        <f t="shared" si="56"/>
        <v>0</v>
      </c>
    </row>
    <row r="68" spans="1:4" s="2" customFormat="1" ht="45" x14ac:dyDescent="0.25">
      <c r="A68" s="25"/>
      <c r="B68" s="26" t="s">
        <v>59</v>
      </c>
      <c r="C68" s="27">
        <f t="shared" ref="C68:D68" si="57">C47+C48</f>
        <v>-13329917</v>
      </c>
      <c r="D68" s="27">
        <f t="shared" si="57"/>
        <v>0</v>
      </c>
    </row>
    <row r="69" spans="1:4" x14ac:dyDescent="0.25">
      <c r="A69" s="38"/>
      <c r="B69" s="39"/>
      <c r="C69" s="40"/>
      <c r="D69" s="40"/>
    </row>
    <row r="70" spans="1:4" s="2" customFormat="1" ht="45" x14ac:dyDescent="0.25">
      <c r="A70" s="25"/>
      <c r="B70" s="26" t="s">
        <v>60</v>
      </c>
      <c r="C70" s="27">
        <f t="shared" ref="C70:D70" si="58">C71+C78+C85+C92</f>
        <v>13329917</v>
      </c>
      <c r="D70" s="27">
        <f t="shared" si="58"/>
        <v>0</v>
      </c>
    </row>
    <row r="71" spans="1:4" s="2" customFormat="1" ht="28.5" customHeight="1" x14ac:dyDescent="0.25">
      <c r="A71" s="25"/>
      <c r="B71" s="26" t="s">
        <v>61</v>
      </c>
      <c r="C71" s="27">
        <f t="shared" ref="C71:D71" si="59">C72-C75</f>
        <v>62000</v>
      </c>
      <c r="D71" s="27">
        <f t="shared" si="59"/>
        <v>0</v>
      </c>
    </row>
    <row r="72" spans="1:4" s="2" customFormat="1" ht="30" x14ac:dyDescent="0.25">
      <c r="A72" s="26">
        <v>910000</v>
      </c>
      <c r="B72" s="26" t="s">
        <v>62</v>
      </c>
      <c r="C72" s="27">
        <f t="shared" ref="C72:D72" si="60">C73+C74</f>
        <v>62000</v>
      </c>
      <c r="D72" s="27">
        <f t="shared" si="60"/>
        <v>0</v>
      </c>
    </row>
    <row r="73" spans="1:4" ht="30" x14ac:dyDescent="0.25">
      <c r="A73" s="28">
        <v>911000</v>
      </c>
      <c r="B73" s="29" t="s">
        <v>63</v>
      </c>
      <c r="C73" s="30">
        <f t="shared" ref="C73:D73" si="61">C290</f>
        <v>0</v>
      </c>
      <c r="D73" s="30">
        <f t="shared" si="61"/>
        <v>0</v>
      </c>
    </row>
    <row r="74" spans="1:4" s="6" customFormat="1" ht="75" x14ac:dyDescent="0.25">
      <c r="A74" s="28">
        <v>918000</v>
      </c>
      <c r="B74" s="29" t="s">
        <v>64</v>
      </c>
      <c r="C74" s="30">
        <f t="shared" ref="C74:D74" si="62">C296</f>
        <v>62000</v>
      </c>
      <c r="D74" s="30">
        <f t="shared" si="62"/>
        <v>0</v>
      </c>
    </row>
    <row r="75" spans="1:4" s="2" customFormat="1" ht="30" x14ac:dyDescent="0.25">
      <c r="A75" s="26">
        <v>610000</v>
      </c>
      <c r="B75" s="26" t="s">
        <v>65</v>
      </c>
      <c r="C75" s="27">
        <f t="shared" ref="C75:D75" si="63">C76+C77</f>
        <v>0</v>
      </c>
      <c r="D75" s="27">
        <f t="shared" si="63"/>
        <v>0</v>
      </c>
    </row>
    <row r="76" spans="1:4" ht="30" x14ac:dyDescent="0.25">
      <c r="A76" s="28">
        <v>611000</v>
      </c>
      <c r="B76" s="29" t="s">
        <v>66</v>
      </c>
      <c r="C76" s="30">
        <f t="shared" ref="C76:D76" si="64">C300</f>
        <v>0</v>
      </c>
      <c r="D76" s="30">
        <f t="shared" si="64"/>
        <v>0</v>
      </c>
    </row>
    <row r="77" spans="1:4" s="6" customFormat="1" ht="75" x14ac:dyDescent="0.25">
      <c r="A77" s="28">
        <v>618000</v>
      </c>
      <c r="B77" s="29" t="s">
        <v>67</v>
      </c>
      <c r="C77" s="30">
        <f t="shared" ref="C77:D77" si="65">C306</f>
        <v>0</v>
      </c>
      <c r="D77" s="30">
        <f t="shared" si="65"/>
        <v>0</v>
      </c>
    </row>
    <row r="78" spans="1:4" s="2" customFormat="1" ht="30" x14ac:dyDescent="0.25">
      <c r="A78" s="26"/>
      <c r="B78" s="26" t="s">
        <v>68</v>
      </c>
      <c r="C78" s="27">
        <f t="shared" ref="C78:D78" si="66">C79-C82</f>
        <v>3116166</v>
      </c>
      <c r="D78" s="27">
        <f t="shared" si="66"/>
        <v>0</v>
      </c>
    </row>
    <row r="79" spans="1:4" s="2" customFormat="1" ht="30" x14ac:dyDescent="0.25">
      <c r="A79" s="26">
        <v>920000</v>
      </c>
      <c r="B79" s="26" t="s">
        <v>69</v>
      </c>
      <c r="C79" s="27">
        <f t="shared" ref="C79:D79" si="67">C80+C81</f>
        <v>5500000</v>
      </c>
      <c r="D79" s="27">
        <f t="shared" si="67"/>
        <v>0</v>
      </c>
    </row>
    <row r="80" spans="1:4" ht="30" x14ac:dyDescent="0.25">
      <c r="A80" s="28">
        <v>921000</v>
      </c>
      <c r="B80" s="29" t="s">
        <v>70</v>
      </c>
      <c r="C80" s="30">
        <f t="shared" ref="C80:D80" si="68">C312</f>
        <v>5500000</v>
      </c>
      <c r="D80" s="30">
        <f t="shared" si="68"/>
        <v>0</v>
      </c>
    </row>
    <row r="81" spans="1:4" s="6" customFormat="1" ht="75" x14ac:dyDescent="0.25">
      <c r="A81" s="28">
        <v>928000</v>
      </c>
      <c r="B81" s="29" t="s">
        <v>71</v>
      </c>
      <c r="C81" s="30">
        <f t="shared" ref="C81:D81" si="69">C315</f>
        <v>0</v>
      </c>
      <c r="D81" s="30">
        <f t="shared" si="69"/>
        <v>0</v>
      </c>
    </row>
    <row r="82" spans="1:4" s="2" customFormat="1" ht="30" x14ac:dyDescent="0.25">
      <c r="A82" s="26">
        <v>620000</v>
      </c>
      <c r="B82" s="26" t="s">
        <v>72</v>
      </c>
      <c r="C82" s="27">
        <f t="shared" ref="C82:D82" si="70">C83+C84</f>
        <v>2383834</v>
      </c>
      <c r="D82" s="27">
        <f t="shared" si="70"/>
        <v>0</v>
      </c>
    </row>
    <row r="83" spans="1:4" ht="30" x14ac:dyDescent="0.25">
      <c r="A83" s="28">
        <v>621000</v>
      </c>
      <c r="B83" s="29" t="s">
        <v>73</v>
      </c>
      <c r="C83" s="30">
        <f t="shared" ref="C83:D83" si="71">C319</f>
        <v>2074834</v>
      </c>
      <c r="D83" s="30">
        <f t="shared" si="71"/>
        <v>0</v>
      </c>
    </row>
    <row r="84" spans="1:4" s="6" customFormat="1" ht="75" x14ac:dyDescent="0.25">
      <c r="A84" s="28">
        <v>628000</v>
      </c>
      <c r="B84" s="29" t="s">
        <v>74</v>
      </c>
      <c r="C84" s="30">
        <f t="shared" ref="C84:D84" si="72">C325</f>
        <v>309000</v>
      </c>
      <c r="D84" s="30">
        <f t="shared" si="72"/>
        <v>0</v>
      </c>
    </row>
    <row r="85" spans="1:4" s="6" customFormat="1" ht="30" x14ac:dyDescent="0.25">
      <c r="A85" s="28"/>
      <c r="B85" s="26" t="s">
        <v>75</v>
      </c>
      <c r="C85" s="27">
        <f t="shared" ref="C85:D85" si="73">C86-C89</f>
        <v>39180</v>
      </c>
      <c r="D85" s="27">
        <f t="shared" si="73"/>
        <v>0</v>
      </c>
    </row>
    <row r="86" spans="1:4" s="5" customFormat="1" x14ac:dyDescent="0.25">
      <c r="A86" s="26">
        <v>930000</v>
      </c>
      <c r="B86" s="26" t="s">
        <v>76</v>
      </c>
      <c r="C86" s="27">
        <f t="shared" ref="C86:D86" si="74">C87+C88</f>
        <v>1476193</v>
      </c>
      <c r="D86" s="27">
        <f t="shared" si="74"/>
        <v>0</v>
      </c>
    </row>
    <row r="87" spans="1:4" s="6" customFormat="1" x14ac:dyDescent="0.25">
      <c r="A87" s="28">
        <v>931000</v>
      </c>
      <c r="B87" s="29" t="s">
        <v>77</v>
      </c>
      <c r="C87" s="30">
        <f t="shared" ref="C87:D87" si="75">C331</f>
        <v>756000</v>
      </c>
      <c r="D87" s="30">
        <f t="shared" si="75"/>
        <v>0</v>
      </c>
    </row>
    <row r="88" spans="1:4" s="6" customFormat="1" ht="60" x14ac:dyDescent="0.25">
      <c r="A88" s="28">
        <v>938000</v>
      </c>
      <c r="B88" s="29" t="s">
        <v>78</v>
      </c>
      <c r="C88" s="30">
        <f t="shared" ref="C88:D88" si="76">C336</f>
        <v>720193</v>
      </c>
      <c r="D88" s="30">
        <f t="shared" si="76"/>
        <v>0</v>
      </c>
    </row>
    <row r="89" spans="1:4" s="5" customFormat="1" x14ac:dyDescent="0.25">
      <c r="A89" s="26">
        <v>630000</v>
      </c>
      <c r="B89" s="26" t="s">
        <v>79</v>
      </c>
      <c r="C89" s="27">
        <f t="shared" ref="C89:D89" si="77">C90+C91</f>
        <v>1437013</v>
      </c>
      <c r="D89" s="27">
        <f t="shared" si="77"/>
        <v>0</v>
      </c>
    </row>
    <row r="90" spans="1:4" s="6" customFormat="1" x14ac:dyDescent="0.25">
      <c r="A90" s="28">
        <v>631000</v>
      </c>
      <c r="B90" s="29" t="s">
        <v>80</v>
      </c>
      <c r="C90" s="30">
        <f t="shared" ref="C90:D90" si="78">C340</f>
        <v>638813</v>
      </c>
      <c r="D90" s="30">
        <f t="shared" si="78"/>
        <v>0</v>
      </c>
    </row>
    <row r="91" spans="1:4" s="6" customFormat="1" ht="60" x14ac:dyDescent="0.25">
      <c r="A91" s="28">
        <v>638000</v>
      </c>
      <c r="B91" s="29" t="s">
        <v>81</v>
      </c>
      <c r="C91" s="30">
        <f t="shared" ref="C91:D91" si="79">C345</f>
        <v>798200</v>
      </c>
      <c r="D91" s="30">
        <f t="shared" si="79"/>
        <v>0</v>
      </c>
    </row>
    <row r="92" spans="1:4" s="2" customFormat="1" ht="45" x14ac:dyDescent="0.25">
      <c r="A92" s="26" t="s">
        <v>1</v>
      </c>
      <c r="B92" s="26" t="s">
        <v>82</v>
      </c>
      <c r="C92" s="34">
        <v>10112571</v>
      </c>
      <c r="D92" s="27">
        <v>0</v>
      </c>
    </row>
    <row r="93" spans="1:4" s="2" customFormat="1" x14ac:dyDescent="0.25">
      <c r="A93" s="38"/>
      <c r="B93" s="39"/>
      <c r="C93" s="40"/>
      <c r="D93" s="40"/>
    </row>
    <row r="94" spans="1:4" s="2" customFormat="1" ht="45" x14ac:dyDescent="0.25">
      <c r="A94" s="25"/>
      <c r="B94" s="26" t="s">
        <v>83</v>
      </c>
      <c r="C94" s="27">
        <f t="shared" ref="C94:D94" si="80">C68+C70</f>
        <v>0</v>
      </c>
      <c r="D94" s="27">
        <f t="shared" si="80"/>
        <v>0</v>
      </c>
    </row>
    <row r="95" spans="1:4" ht="54.75" customHeight="1" x14ac:dyDescent="0.25">
      <c r="A95" s="41"/>
      <c r="B95" s="42"/>
    </row>
    <row r="96" spans="1:4" ht="124.5" customHeight="1" x14ac:dyDescent="0.25">
      <c r="A96" s="41"/>
      <c r="B96" s="42"/>
    </row>
    <row r="97" spans="1:5" s="7" customFormat="1" ht="33" customHeight="1" x14ac:dyDescent="0.3">
      <c r="A97" s="104" t="s">
        <v>245</v>
      </c>
      <c r="B97" s="104"/>
      <c r="C97" s="104"/>
      <c r="D97" s="104"/>
    </row>
    <row r="98" spans="1:5" s="7" customFormat="1" ht="21.75" customHeight="1" x14ac:dyDescent="0.3">
      <c r="A98" s="44"/>
      <c r="B98" s="44"/>
      <c r="C98" s="43"/>
      <c r="D98" s="43"/>
    </row>
    <row r="99" spans="1:5" s="7" customFormat="1" ht="71.25" customHeight="1" x14ac:dyDescent="0.3">
      <c r="A99" s="22" t="s">
        <v>4</v>
      </c>
      <c r="B99" s="22" t="s">
        <v>5</v>
      </c>
      <c r="C99" s="22" t="s">
        <v>242</v>
      </c>
      <c r="D99" s="22" t="s">
        <v>243</v>
      </c>
      <c r="E99" s="103"/>
    </row>
    <row r="100" spans="1:5" s="7" customFormat="1" x14ac:dyDescent="0.3">
      <c r="A100" s="23">
        <v>1</v>
      </c>
      <c r="B100" s="24">
        <v>2</v>
      </c>
      <c r="C100" s="24">
        <v>4</v>
      </c>
      <c r="D100" s="24">
        <v>5</v>
      </c>
    </row>
    <row r="101" spans="1:5" s="8" customFormat="1" x14ac:dyDescent="0.3">
      <c r="A101" s="110" t="s">
        <v>84</v>
      </c>
      <c r="B101" s="111"/>
      <c r="C101" s="45">
        <f t="shared" ref="C101:D101" si="81">C102+C126+C147+C151</f>
        <v>61592057</v>
      </c>
      <c r="D101" s="45">
        <f t="shared" si="81"/>
        <v>67858</v>
      </c>
    </row>
    <row r="102" spans="1:5" s="8" customFormat="1" ht="30" x14ac:dyDescent="0.3">
      <c r="A102" s="31">
        <v>710000</v>
      </c>
      <c r="B102" s="32" t="s">
        <v>85</v>
      </c>
      <c r="C102" s="45">
        <f t="shared" ref="C102:D102" si="82">C103+C107+C109+C111+C116+C120+C122+C124</f>
        <v>38163270</v>
      </c>
      <c r="D102" s="45">
        <f t="shared" si="82"/>
        <v>0</v>
      </c>
    </row>
    <row r="103" spans="1:5" s="8" customFormat="1" ht="30" x14ac:dyDescent="0.3">
      <c r="A103" s="46">
        <v>711000</v>
      </c>
      <c r="B103" s="46" t="s">
        <v>8</v>
      </c>
      <c r="C103" s="47">
        <f t="shared" ref="C103:D103" si="83">C104+C105+C106</f>
        <v>250</v>
      </c>
      <c r="D103" s="47">
        <f t="shared" si="83"/>
        <v>0</v>
      </c>
    </row>
    <row r="104" spans="1:5" s="8" customFormat="1" x14ac:dyDescent="0.3">
      <c r="A104" s="48">
        <v>711100</v>
      </c>
      <c r="B104" s="49" t="s">
        <v>86</v>
      </c>
      <c r="C104" s="50">
        <v>250</v>
      </c>
      <c r="D104" s="50">
        <v>0</v>
      </c>
    </row>
    <row r="105" spans="1:5" s="8" customFormat="1" ht="30" x14ac:dyDescent="0.3">
      <c r="A105" s="48">
        <v>711200</v>
      </c>
      <c r="B105" s="36" t="s">
        <v>87</v>
      </c>
      <c r="C105" s="50">
        <v>0</v>
      </c>
      <c r="D105" s="50">
        <v>0</v>
      </c>
    </row>
    <row r="106" spans="1:5" s="8" customFormat="1" ht="30" x14ac:dyDescent="0.3">
      <c r="A106" s="48">
        <v>711300</v>
      </c>
      <c r="B106" s="36" t="s">
        <v>88</v>
      </c>
      <c r="C106" s="50">
        <v>0</v>
      </c>
      <c r="D106" s="50">
        <v>0</v>
      </c>
    </row>
    <row r="107" spans="1:5" s="8" customFormat="1" ht="45" x14ac:dyDescent="0.3">
      <c r="A107" s="46">
        <v>712000</v>
      </c>
      <c r="B107" s="46" t="s">
        <v>9</v>
      </c>
      <c r="C107" s="47">
        <f t="shared" ref="C107:D107" si="84">C108</f>
        <v>0</v>
      </c>
      <c r="D107" s="47">
        <f t="shared" si="84"/>
        <v>0</v>
      </c>
    </row>
    <row r="108" spans="1:5" s="8" customFormat="1" ht="30" x14ac:dyDescent="0.3">
      <c r="A108" s="48">
        <v>712100</v>
      </c>
      <c r="B108" s="36" t="s">
        <v>9</v>
      </c>
      <c r="C108" s="50">
        <v>0</v>
      </c>
      <c r="D108" s="50">
        <v>0</v>
      </c>
    </row>
    <row r="109" spans="1:5" s="8" customFormat="1" ht="60" x14ac:dyDescent="0.3">
      <c r="A109" s="46">
        <v>713000</v>
      </c>
      <c r="B109" s="46" t="s">
        <v>89</v>
      </c>
      <c r="C109" s="47">
        <f t="shared" ref="C109:D109" si="85">C110</f>
        <v>2953100</v>
      </c>
      <c r="D109" s="47">
        <f t="shared" si="85"/>
        <v>0</v>
      </c>
    </row>
    <row r="110" spans="1:5" s="8" customFormat="1" ht="60" x14ac:dyDescent="0.3">
      <c r="A110" s="48">
        <v>713100</v>
      </c>
      <c r="B110" s="36" t="s">
        <v>89</v>
      </c>
      <c r="C110" s="50">
        <v>2953100</v>
      </c>
      <c r="D110" s="50">
        <v>0</v>
      </c>
    </row>
    <row r="111" spans="1:5" s="8" customFormat="1" x14ac:dyDescent="0.3">
      <c r="A111" s="52" t="s">
        <v>2</v>
      </c>
      <c r="B111" s="53" t="s">
        <v>11</v>
      </c>
      <c r="C111" s="47">
        <f t="shared" ref="C111:D111" si="86">C112+C113+C114+C115</f>
        <v>2316560</v>
      </c>
      <c r="D111" s="47">
        <f t="shared" si="86"/>
        <v>0</v>
      </c>
    </row>
    <row r="112" spans="1:5" s="8" customFormat="1" x14ac:dyDescent="0.3">
      <c r="A112" s="48">
        <v>714100</v>
      </c>
      <c r="B112" s="36" t="s">
        <v>11</v>
      </c>
      <c r="C112" s="50">
        <v>2314860</v>
      </c>
      <c r="D112" s="50">
        <v>0</v>
      </c>
    </row>
    <row r="113" spans="1:4" s="8" customFormat="1" ht="30" x14ac:dyDescent="0.3">
      <c r="A113" s="48">
        <v>714200</v>
      </c>
      <c r="B113" s="36" t="s">
        <v>90</v>
      </c>
      <c r="C113" s="50">
        <v>100</v>
      </c>
      <c r="D113" s="50">
        <v>0</v>
      </c>
    </row>
    <row r="114" spans="1:4" s="8" customFormat="1" ht="60" x14ac:dyDescent="0.3">
      <c r="A114" s="48">
        <v>714300</v>
      </c>
      <c r="B114" s="36" t="s">
        <v>91</v>
      </c>
      <c r="C114" s="50">
        <v>1600</v>
      </c>
      <c r="D114" s="50">
        <v>0</v>
      </c>
    </row>
    <row r="115" spans="1:4" s="8" customFormat="1" ht="30" x14ac:dyDescent="0.3">
      <c r="A115" s="48">
        <v>714900</v>
      </c>
      <c r="B115" s="36" t="s">
        <v>92</v>
      </c>
      <c r="C115" s="50">
        <v>0</v>
      </c>
      <c r="D115" s="50">
        <v>0</v>
      </c>
    </row>
    <row r="116" spans="1:4" s="8" customFormat="1" ht="30" x14ac:dyDescent="0.3">
      <c r="A116" s="52">
        <v>715000</v>
      </c>
      <c r="B116" s="46" t="s">
        <v>12</v>
      </c>
      <c r="C116" s="47">
        <f t="shared" ref="C116:D116" si="87">C117+C118+C119</f>
        <v>73360</v>
      </c>
      <c r="D116" s="47">
        <f t="shared" si="87"/>
        <v>0</v>
      </c>
    </row>
    <row r="117" spans="1:4" s="8" customFormat="1" ht="30" x14ac:dyDescent="0.3">
      <c r="A117" s="48">
        <v>715100</v>
      </c>
      <c r="B117" s="36" t="s">
        <v>93</v>
      </c>
      <c r="C117" s="50">
        <v>20360</v>
      </c>
      <c r="D117" s="50">
        <v>0</v>
      </c>
    </row>
    <row r="118" spans="1:4" s="8" customFormat="1" ht="30" x14ac:dyDescent="0.3">
      <c r="A118" s="48">
        <v>715200</v>
      </c>
      <c r="B118" s="36" t="s">
        <v>94</v>
      </c>
      <c r="C118" s="50">
        <v>15500</v>
      </c>
      <c r="D118" s="50">
        <v>0</v>
      </c>
    </row>
    <row r="119" spans="1:4" s="8" customFormat="1" x14ac:dyDescent="0.3">
      <c r="A119" s="48">
        <v>715300</v>
      </c>
      <c r="B119" s="36" t="s">
        <v>95</v>
      </c>
      <c r="C119" s="50">
        <v>37500</v>
      </c>
      <c r="D119" s="50">
        <v>0</v>
      </c>
    </row>
    <row r="120" spans="1:4" s="8" customFormat="1" ht="30" x14ac:dyDescent="0.3">
      <c r="A120" s="52">
        <v>716000</v>
      </c>
      <c r="B120" s="46" t="s">
        <v>13</v>
      </c>
      <c r="C120" s="47">
        <f t="shared" ref="C120:D120" si="88">C121</f>
        <v>0</v>
      </c>
      <c r="D120" s="47">
        <f t="shared" si="88"/>
        <v>0</v>
      </c>
    </row>
    <row r="121" spans="1:4" s="8" customFormat="1" ht="30" x14ac:dyDescent="0.3">
      <c r="A121" s="48">
        <v>716100</v>
      </c>
      <c r="B121" s="36" t="s">
        <v>13</v>
      </c>
      <c r="C121" s="50">
        <v>0</v>
      </c>
      <c r="D121" s="50">
        <v>0</v>
      </c>
    </row>
    <row r="122" spans="1:4" s="8" customFormat="1" ht="45" x14ac:dyDescent="0.3">
      <c r="A122" s="52">
        <v>717000</v>
      </c>
      <c r="B122" s="46" t="s">
        <v>14</v>
      </c>
      <c r="C122" s="47">
        <f t="shared" ref="C122:D122" si="89">C123</f>
        <v>32000000</v>
      </c>
      <c r="D122" s="47">
        <f t="shared" si="89"/>
        <v>0</v>
      </c>
    </row>
    <row r="123" spans="1:4" s="8" customFormat="1" ht="45" x14ac:dyDescent="0.3">
      <c r="A123" s="48">
        <v>717100</v>
      </c>
      <c r="B123" s="49" t="s">
        <v>96</v>
      </c>
      <c r="C123" s="50">
        <v>32000000</v>
      </c>
      <c r="D123" s="50">
        <v>0</v>
      </c>
    </row>
    <row r="124" spans="1:4" s="8" customFormat="1" ht="30" x14ac:dyDescent="0.3">
      <c r="A124" s="52">
        <v>719000</v>
      </c>
      <c r="B124" s="46" t="s">
        <v>15</v>
      </c>
      <c r="C124" s="47">
        <f t="shared" ref="C124:D124" si="90">C125</f>
        <v>820000</v>
      </c>
      <c r="D124" s="47">
        <f t="shared" si="90"/>
        <v>0</v>
      </c>
    </row>
    <row r="125" spans="1:4" s="8" customFormat="1" ht="30" x14ac:dyDescent="0.3">
      <c r="A125" s="48">
        <v>719100</v>
      </c>
      <c r="B125" s="49" t="s">
        <v>15</v>
      </c>
      <c r="C125" s="54">
        <v>820000</v>
      </c>
      <c r="D125" s="50">
        <v>0</v>
      </c>
    </row>
    <row r="126" spans="1:4" s="9" customFormat="1" ht="30" x14ac:dyDescent="0.3">
      <c r="A126" s="55">
        <v>720000</v>
      </c>
      <c r="B126" s="32" t="s">
        <v>97</v>
      </c>
      <c r="C126" s="45">
        <f t="shared" ref="C126:D126" si="91">C127+C134+C140+C142+C145</f>
        <v>19656280</v>
      </c>
      <c r="D126" s="45">
        <f t="shared" si="91"/>
        <v>66200</v>
      </c>
    </row>
    <row r="127" spans="1:4" s="8" customFormat="1" ht="90" x14ac:dyDescent="0.3">
      <c r="A127" s="52">
        <v>721000</v>
      </c>
      <c r="B127" s="53" t="s">
        <v>17</v>
      </c>
      <c r="C127" s="47">
        <f t="shared" ref="C127:D127" si="92">C128+C129+C130+C131+C132+C133</f>
        <v>397220</v>
      </c>
      <c r="D127" s="47">
        <f t="shared" si="92"/>
        <v>0</v>
      </c>
    </row>
    <row r="128" spans="1:4" s="8" customFormat="1" ht="60" x14ac:dyDescent="0.3">
      <c r="A128" s="48">
        <v>721100</v>
      </c>
      <c r="B128" s="36" t="s">
        <v>98</v>
      </c>
      <c r="C128" s="50">
        <v>0</v>
      </c>
      <c r="D128" s="50">
        <v>0</v>
      </c>
    </row>
    <row r="129" spans="1:4" s="8" customFormat="1" ht="30" x14ac:dyDescent="0.3">
      <c r="A129" s="48">
        <v>721200</v>
      </c>
      <c r="B129" s="36" t="s">
        <v>99</v>
      </c>
      <c r="C129" s="50">
        <v>396220</v>
      </c>
      <c r="D129" s="50">
        <v>0</v>
      </c>
    </row>
    <row r="130" spans="1:4" s="8" customFormat="1" ht="60" x14ac:dyDescent="0.3">
      <c r="A130" s="48">
        <v>721300</v>
      </c>
      <c r="B130" s="36" t="s">
        <v>100</v>
      </c>
      <c r="C130" s="50">
        <v>0</v>
      </c>
      <c r="D130" s="50">
        <v>0</v>
      </c>
    </row>
    <row r="131" spans="1:4" s="8" customFormat="1" ht="60" x14ac:dyDescent="0.3">
      <c r="A131" s="48">
        <v>721400</v>
      </c>
      <c r="B131" s="36" t="s">
        <v>101</v>
      </c>
      <c r="C131" s="50">
        <v>0</v>
      </c>
      <c r="D131" s="50">
        <v>0</v>
      </c>
    </row>
    <row r="132" spans="1:4" s="8" customFormat="1" ht="45" x14ac:dyDescent="0.3">
      <c r="A132" s="48">
        <v>721500</v>
      </c>
      <c r="B132" s="36" t="s">
        <v>102</v>
      </c>
      <c r="C132" s="50">
        <v>0</v>
      </c>
      <c r="D132" s="50">
        <v>0</v>
      </c>
    </row>
    <row r="133" spans="1:4" s="8" customFormat="1" ht="90" x14ac:dyDescent="0.3">
      <c r="A133" s="56">
        <v>721600</v>
      </c>
      <c r="B133" s="36" t="s">
        <v>103</v>
      </c>
      <c r="C133" s="50">
        <v>1000</v>
      </c>
      <c r="D133" s="50">
        <v>0</v>
      </c>
    </row>
    <row r="134" spans="1:4" s="8" customFormat="1" ht="60" x14ac:dyDescent="0.3">
      <c r="A134" s="52">
        <v>722000</v>
      </c>
      <c r="B134" s="53" t="s">
        <v>18</v>
      </c>
      <c r="C134" s="47">
        <f t="shared" ref="C134:D134" si="93">C135+C136+C137+C138+C139</f>
        <v>18151500</v>
      </c>
      <c r="D134" s="47">
        <f t="shared" si="93"/>
        <v>55700</v>
      </c>
    </row>
    <row r="135" spans="1:4" s="8" customFormat="1" ht="30" x14ac:dyDescent="0.3">
      <c r="A135" s="56">
        <v>722100</v>
      </c>
      <c r="B135" s="36" t="s">
        <v>104</v>
      </c>
      <c r="C135" s="50">
        <v>166100</v>
      </c>
      <c r="D135" s="50">
        <v>0</v>
      </c>
    </row>
    <row r="136" spans="1:4" s="8" customFormat="1" ht="30" x14ac:dyDescent="0.3">
      <c r="A136" s="56">
        <v>722200</v>
      </c>
      <c r="B136" s="36" t="s">
        <v>105</v>
      </c>
      <c r="C136" s="50">
        <v>0</v>
      </c>
      <c r="D136" s="50">
        <v>0</v>
      </c>
    </row>
    <row r="137" spans="1:4" s="8" customFormat="1" ht="30" x14ac:dyDescent="0.3">
      <c r="A137" s="56">
        <v>722300</v>
      </c>
      <c r="B137" s="36" t="s">
        <v>106</v>
      </c>
      <c r="C137" s="50">
        <v>746000</v>
      </c>
      <c r="D137" s="50">
        <v>0</v>
      </c>
    </row>
    <row r="138" spans="1:4" s="8" customFormat="1" ht="30" x14ac:dyDescent="0.3">
      <c r="A138" s="56">
        <v>722400</v>
      </c>
      <c r="B138" s="36" t="s">
        <v>107</v>
      </c>
      <c r="C138" s="54">
        <v>4518300</v>
      </c>
      <c r="D138" s="50">
        <v>0</v>
      </c>
    </row>
    <row r="139" spans="1:4" s="8" customFormat="1" ht="30" x14ac:dyDescent="0.3">
      <c r="A139" s="56">
        <v>722500</v>
      </c>
      <c r="B139" s="36" t="s">
        <v>108</v>
      </c>
      <c r="C139" s="50">
        <v>12721100</v>
      </c>
      <c r="D139" s="50">
        <v>55700</v>
      </c>
    </row>
    <row r="140" spans="1:4" s="8" customFormat="1" x14ac:dyDescent="0.3">
      <c r="A140" s="52" t="s">
        <v>3</v>
      </c>
      <c r="B140" s="53" t="s">
        <v>19</v>
      </c>
      <c r="C140" s="47">
        <f t="shared" ref="C140:D140" si="94">C141</f>
        <v>25000</v>
      </c>
      <c r="D140" s="47">
        <f t="shared" si="94"/>
        <v>0</v>
      </c>
    </row>
    <row r="141" spans="1:4" s="8" customFormat="1" x14ac:dyDescent="0.3">
      <c r="A141" s="56">
        <v>723100</v>
      </c>
      <c r="B141" s="36" t="s">
        <v>19</v>
      </c>
      <c r="C141" s="50">
        <v>25000</v>
      </c>
      <c r="D141" s="50">
        <v>0</v>
      </c>
    </row>
    <row r="142" spans="1:4" s="8" customFormat="1" ht="120" x14ac:dyDescent="0.3">
      <c r="A142" s="52">
        <v>728000</v>
      </c>
      <c r="B142" s="53" t="s">
        <v>20</v>
      </c>
      <c r="C142" s="47">
        <f t="shared" ref="C142:D142" si="95">C143+C144</f>
        <v>0</v>
      </c>
      <c r="D142" s="47">
        <f t="shared" si="95"/>
        <v>0</v>
      </c>
    </row>
    <row r="143" spans="1:4" s="8" customFormat="1" ht="105" x14ac:dyDescent="0.3">
      <c r="A143" s="56">
        <v>728100</v>
      </c>
      <c r="B143" s="36" t="s">
        <v>109</v>
      </c>
      <c r="C143" s="50">
        <v>0</v>
      </c>
      <c r="D143" s="50">
        <v>0</v>
      </c>
    </row>
    <row r="144" spans="1:4" s="8" customFormat="1" ht="90" x14ac:dyDescent="0.3">
      <c r="A144" s="56">
        <v>728200</v>
      </c>
      <c r="B144" s="36" t="s">
        <v>110</v>
      </c>
      <c r="C144" s="50">
        <v>0</v>
      </c>
      <c r="D144" s="50">
        <v>0</v>
      </c>
    </row>
    <row r="145" spans="1:4" s="10" customFormat="1" ht="30" x14ac:dyDescent="0.25">
      <c r="A145" s="57">
        <v>729000</v>
      </c>
      <c r="B145" s="53" t="s">
        <v>21</v>
      </c>
      <c r="C145" s="47">
        <f t="shared" ref="C145:D145" si="96">C146</f>
        <v>1082560</v>
      </c>
      <c r="D145" s="47">
        <f t="shared" si="96"/>
        <v>10500</v>
      </c>
    </row>
    <row r="146" spans="1:4" s="8" customFormat="1" ht="30" x14ac:dyDescent="0.3">
      <c r="A146" s="56">
        <v>729100</v>
      </c>
      <c r="B146" s="36" t="s">
        <v>21</v>
      </c>
      <c r="C146" s="50">
        <v>1082560</v>
      </c>
      <c r="D146" s="50">
        <v>10500</v>
      </c>
    </row>
    <row r="147" spans="1:4" s="8" customFormat="1" x14ac:dyDescent="0.3">
      <c r="A147" s="31">
        <v>730000</v>
      </c>
      <c r="B147" s="32" t="s">
        <v>111</v>
      </c>
      <c r="C147" s="45">
        <f t="shared" ref="C147:D147" si="97">C148</f>
        <v>262000</v>
      </c>
      <c r="D147" s="45">
        <f t="shared" si="97"/>
        <v>1658</v>
      </c>
    </row>
    <row r="148" spans="1:4" s="8" customFormat="1" x14ac:dyDescent="0.3">
      <c r="A148" s="52">
        <v>731000</v>
      </c>
      <c r="B148" s="53" t="s">
        <v>22</v>
      </c>
      <c r="C148" s="47">
        <f t="shared" ref="C148:D148" si="98">C149+C150</f>
        <v>262000</v>
      </c>
      <c r="D148" s="47">
        <f t="shared" si="98"/>
        <v>1658</v>
      </c>
    </row>
    <row r="149" spans="1:4" s="8" customFormat="1" ht="30" x14ac:dyDescent="0.3">
      <c r="A149" s="48">
        <v>731100</v>
      </c>
      <c r="B149" s="36" t="s">
        <v>112</v>
      </c>
      <c r="C149" s="50">
        <v>250000</v>
      </c>
      <c r="D149" s="50">
        <v>0</v>
      </c>
    </row>
    <row r="150" spans="1:4" s="8" customFormat="1" x14ac:dyDescent="0.3">
      <c r="A150" s="48">
        <v>731200</v>
      </c>
      <c r="B150" s="36" t="s">
        <v>113</v>
      </c>
      <c r="C150" s="50">
        <v>12000</v>
      </c>
      <c r="D150" s="50">
        <v>1658</v>
      </c>
    </row>
    <row r="151" spans="1:4" s="8" customFormat="1" ht="60" x14ac:dyDescent="0.3">
      <c r="A151" s="31">
        <v>780000</v>
      </c>
      <c r="B151" s="32" t="s">
        <v>114</v>
      </c>
      <c r="C151" s="45">
        <f t="shared" ref="C151:D151" si="99">C152+C158</f>
        <v>3510507</v>
      </c>
      <c r="D151" s="45">
        <f t="shared" si="99"/>
        <v>0</v>
      </c>
    </row>
    <row r="152" spans="1:4" s="8" customFormat="1" ht="45" x14ac:dyDescent="0.3">
      <c r="A152" s="52">
        <v>787000</v>
      </c>
      <c r="B152" s="53" t="s">
        <v>24</v>
      </c>
      <c r="C152" s="47">
        <f t="shared" ref="C152:D152" si="100">C153+C154+C155+C156+C157</f>
        <v>3510507</v>
      </c>
      <c r="D152" s="47">
        <f t="shared" si="100"/>
        <v>0</v>
      </c>
    </row>
    <row r="153" spans="1:4" s="8" customFormat="1" x14ac:dyDescent="0.3">
      <c r="A153" s="48">
        <v>787100</v>
      </c>
      <c r="B153" s="36" t="s">
        <v>115</v>
      </c>
      <c r="C153" s="50">
        <v>0</v>
      </c>
      <c r="D153" s="50">
        <v>0</v>
      </c>
    </row>
    <row r="154" spans="1:4" s="8" customFormat="1" ht="30" x14ac:dyDescent="0.3">
      <c r="A154" s="48">
        <v>787200</v>
      </c>
      <c r="B154" s="36" t="s">
        <v>116</v>
      </c>
      <c r="C154" s="54">
        <v>3503007</v>
      </c>
      <c r="D154" s="50">
        <v>0</v>
      </c>
    </row>
    <row r="155" spans="1:4" s="8" customFormat="1" ht="45" x14ac:dyDescent="0.3">
      <c r="A155" s="48">
        <v>787300</v>
      </c>
      <c r="B155" s="36" t="s">
        <v>117</v>
      </c>
      <c r="C155" s="50">
        <v>4500</v>
      </c>
      <c r="D155" s="50">
        <v>0</v>
      </c>
    </row>
    <row r="156" spans="1:4" s="8" customFormat="1" ht="60" x14ac:dyDescent="0.3">
      <c r="A156" s="48">
        <v>787400</v>
      </c>
      <c r="B156" s="36" t="s">
        <v>118</v>
      </c>
      <c r="C156" s="50">
        <v>3000</v>
      </c>
      <c r="D156" s="50">
        <v>0</v>
      </c>
    </row>
    <row r="157" spans="1:4" s="8" customFormat="1" ht="30" x14ac:dyDescent="0.3">
      <c r="A157" s="48">
        <v>787900</v>
      </c>
      <c r="B157" s="36" t="s">
        <v>119</v>
      </c>
      <c r="C157" s="50">
        <v>0</v>
      </c>
      <c r="D157" s="50">
        <v>0</v>
      </c>
    </row>
    <row r="158" spans="1:4" s="8" customFormat="1" ht="30" x14ac:dyDescent="0.3">
      <c r="A158" s="52">
        <v>788000</v>
      </c>
      <c r="B158" s="53" t="s">
        <v>25</v>
      </c>
      <c r="C158" s="47">
        <f t="shared" ref="C158:D158" si="101">C159</f>
        <v>0</v>
      </c>
      <c r="D158" s="47">
        <f t="shared" si="101"/>
        <v>0</v>
      </c>
    </row>
    <row r="159" spans="1:4" s="8" customFormat="1" ht="30" x14ac:dyDescent="0.3">
      <c r="A159" s="48">
        <v>788100</v>
      </c>
      <c r="B159" s="36" t="s">
        <v>25</v>
      </c>
      <c r="C159" s="50">
        <v>0</v>
      </c>
      <c r="D159" s="50">
        <v>0</v>
      </c>
    </row>
    <row r="160" spans="1:4" s="8" customFormat="1" x14ac:dyDescent="0.3">
      <c r="A160" s="52"/>
      <c r="B160" s="36"/>
      <c r="C160" s="50"/>
      <c r="D160" s="50"/>
    </row>
    <row r="161" spans="1:4" s="8" customFormat="1" x14ac:dyDescent="0.3">
      <c r="A161" s="112" t="s">
        <v>120</v>
      </c>
      <c r="B161" s="113"/>
      <c r="C161" s="45">
        <f t="shared" ref="C161:D161" si="102">C162+C182</f>
        <v>1100000</v>
      </c>
      <c r="D161" s="45">
        <f t="shared" si="102"/>
        <v>0</v>
      </c>
    </row>
    <row r="162" spans="1:4" s="8" customFormat="1" ht="45" x14ac:dyDescent="0.3">
      <c r="A162" s="55">
        <v>810000</v>
      </c>
      <c r="B162" s="35" t="s">
        <v>121</v>
      </c>
      <c r="C162" s="45">
        <f t="shared" ref="C162:D162" si="103">C163+C169+C171+C176+C178+C180</f>
        <v>1100000</v>
      </c>
      <c r="D162" s="45">
        <f t="shared" si="103"/>
        <v>0</v>
      </c>
    </row>
    <row r="163" spans="1:4" s="8" customFormat="1" ht="45" x14ac:dyDescent="0.3">
      <c r="A163" s="52">
        <v>811000</v>
      </c>
      <c r="B163" s="53" t="s">
        <v>41</v>
      </c>
      <c r="C163" s="47">
        <f t="shared" ref="C163:D163" si="104">C164+C165+C166+C167+C168</f>
        <v>100000</v>
      </c>
      <c r="D163" s="47">
        <f t="shared" si="104"/>
        <v>0</v>
      </c>
    </row>
    <row r="164" spans="1:4" s="8" customFormat="1" ht="30" x14ac:dyDescent="0.3">
      <c r="A164" s="48">
        <v>811100</v>
      </c>
      <c r="B164" s="36" t="s">
        <v>122</v>
      </c>
      <c r="C164" s="50">
        <v>100000</v>
      </c>
      <c r="D164" s="50">
        <v>0</v>
      </c>
    </row>
    <row r="165" spans="1:4" s="8" customFormat="1" ht="45" x14ac:dyDescent="0.3">
      <c r="A165" s="48">
        <v>811200</v>
      </c>
      <c r="B165" s="36" t="s">
        <v>123</v>
      </c>
      <c r="C165" s="50">
        <v>0</v>
      </c>
      <c r="D165" s="50">
        <v>0</v>
      </c>
    </row>
    <row r="166" spans="1:4" s="8" customFormat="1" ht="30" x14ac:dyDescent="0.3">
      <c r="A166" s="48">
        <v>811300</v>
      </c>
      <c r="B166" s="36" t="s">
        <v>124</v>
      </c>
      <c r="C166" s="50">
        <v>0</v>
      </c>
      <c r="D166" s="50">
        <v>0</v>
      </c>
    </row>
    <row r="167" spans="1:4" s="8" customFormat="1" ht="45" x14ac:dyDescent="0.3">
      <c r="A167" s="48">
        <v>811400</v>
      </c>
      <c r="B167" s="36" t="s">
        <v>125</v>
      </c>
      <c r="C167" s="50">
        <v>0</v>
      </c>
      <c r="D167" s="50">
        <v>0</v>
      </c>
    </row>
    <row r="168" spans="1:4" s="8" customFormat="1" ht="45" x14ac:dyDescent="0.3">
      <c r="A168" s="48">
        <v>811900</v>
      </c>
      <c r="B168" s="36" t="s">
        <v>126</v>
      </c>
      <c r="C168" s="50">
        <v>0</v>
      </c>
      <c r="D168" s="50">
        <v>0</v>
      </c>
    </row>
    <row r="169" spans="1:4" s="8" customFormat="1" ht="30" x14ac:dyDescent="0.3">
      <c r="A169" s="52">
        <v>812000</v>
      </c>
      <c r="B169" s="53" t="s">
        <v>42</v>
      </c>
      <c r="C169" s="47">
        <f t="shared" ref="C169:D169" si="105">C170</f>
        <v>0</v>
      </c>
      <c r="D169" s="47">
        <f t="shared" si="105"/>
        <v>0</v>
      </c>
    </row>
    <row r="170" spans="1:4" s="8" customFormat="1" ht="30" x14ac:dyDescent="0.3">
      <c r="A170" s="48">
        <v>812100</v>
      </c>
      <c r="B170" s="36" t="s">
        <v>42</v>
      </c>
      <c r="C170" s="50">
        <v>0</v>
      </c>
      <c r="D170" s="50">
        <v>0</v>
      </c>
    </row>
    <row r="171" spans="1:4" s="8" customFormat="1" ht="45" x14ac:dyDescent="0.3">
      <c r="A171" s="52">
        <v>813000</v>
      </c>
      <c r="B171" s="53" t="s">
        <v>43</v>
      </c>
      <c r="C171" s="47">
        <f t="shared" ref="C171:D171" si="106">C172+C173+C174+C175</f>
        <v>1000000</v>
      </c>
      <c r="D171" s="47">
        <f t="shared" si="106"/>
        <v>0</v>
      </c>
    </row>
    <row r="172" spans="1:4" s="8" customFormat="1" x14ac:dyDescent="0.3">
      <c r="A172" s="48">
        <v>813100</v>
      </c>
      <c r="B172" s="36" t="s">
        <v>127</v>
      </c>
      <c r="C172" s="50">
        <v>1000000</v>
      </c>
      <c r="D172" s="50">
        <v>0</v>
      </c>
    </row>
    <row r="173" spans="1:4" s="8" customFormat="1" ht="45" x14ac:dyDescent="0.3">
      <c r="A173" s="48">
        <v>813200</v>
      </c>
      <c r="B173" s="36" t="s">
        <v>128</v>
      </c>
      <c r="C173" s="50">
        <v>0</v>
      </c>
      <c r="D173" s="50">
        <v>0</v>
      </c>
    </row>
    <row r="174" spans="1:4" s="8" customFormat="1" ht="30" x14ac:dyDescent="0.3">
      <c r="A174" s="48">
        <v>813300</v>
      </c>
      <c r="B174" s="36" t="s">
        <v>129</v>
      </c>
      <c r="C174" s="50">
        <v>0</v>
      </c>
      <c r="D174" s="50">
        <v>0</v>
      </c>
    </row>
    <row r="175" spans="1:4" s="8" customFormat="1" ht="45" x14ac:dyDescent="0.3">
      <c r="A175" s="48">
        <v>813900</v>
      </c>
      <c r="B175" s="36" t="s">
        <v>130</v>
      </c>
      <c r="C175" s="50">
        <v>0</v>
      </c>
      <c r="D175" s="50">
        <v>0</v>
      </c>
    </row>
    <row r="176" spans="1:4" s="8" customFormat="1" ht="90" x14ac:dyDescent="0.3">
      <c r="A176" s="52">
        <v>814000</v>
      </c>
      <c r="B176" s="53" t="s">
        <v>44</v>
      </c>
      <c r="C176" s="47">
        <f t="shared" ref="C176:D176" si="107">C177</f>
        <v>0</v>
      </c>
      <c r="D176" s="47">
        <f t="shared" si="107"/>
        <v>0</v>
      </c>
    </row>
    <row r="177" spans="1:5" s="8" customFormat="1" ht="90" x14ac:dyDescent="0.3">
      <c r="A177" s="48">
        <v>814100</v>
      </c>
      <c r="B177" s="36" t="s">
        <v>44</v>
      </c>
      <c r="C177" s="50">
        <v>0</v>
      </c>
      <c r="D177" s="50">
        <v>0</v>
      </c>
    </row>
    <row r="178" spans="1:5" s="8" customFormat="1" ht="30" x14ac:dyDescent="0.3">
      <c r="A178" s="52">
        <v>815000</v>
      </c>
      <c r="B178" s="53" t="s">
        <v>45</v>
      </c>
      <c r="C178" s="47">
        <f t="shared" ref="C178:D178" si="108">C179</f>
        <v>0</v>
      </c>
      <c r="D178" s="47">
        <f t="shared" si="108"/>
        <v>0</v>
      </c>
    </row>
    <row r="179" spans="1:5" s="8" customFormat="1" ht="30" x14ac:dyDescent="0.3">
      <c r="A179" s="48">
        <v>815100</v>
      </c>
      <c r="B179" s="36" t="s">
        <v>45</v>
      </c>
      <c r="C179" s="50">
        <v>0</v>
      </c>
      <c r="D179" s="50">
        <v>0</v>
      </c>
    </row>
    <row r="180" spans="1:5" s="8" customFormat="1" ht="75" x14ac:dyDescent="0.3">
      <c r="A180" s="52">
        <v>816000</v>
      </c>
      <c r="B180" s="53" t="s">
        <v>46</v>
      </c>
      <c r="C180" s="47">
        <f t="shared" ref="C180:D180" si="109">C181</f>
        <v>0</v>
      </c>
      <c r="D180" s="47">
        <f t="shared" si="109"/>
        <v>0</v>
      </c>
    </row>
    <row r="181" spans="1:5" s="8" customFormat="1" ht="75" x14ac:dyDescent="0.3">
      <c r="A181" s="48">
        <v>816100</v>
      </c>
      <c r="B181" s="36" t="s">
        <v>46</v>
      </c>
      <c r="C181" s="50">
        <v>0</v>
      </c>
      <c r="D181" s="50">
        <v>0</v>
      </c>
    </row>
    <row r="182" spans="1:5" s="8" customFormat="1" ht="90" x14ac:dyDescent="0.3">
      <c r="A182" s="55">
        <v>880000</v>
      </c>
      <c r="B182" s="35" t="s">
        <v>131</v>
      </c>
      <c r="C182" s="45">
        <f t="shared" ref="C182:D182" si="110">C183</f>
        <v>0</v>
      </c>
      <c r="D182" s="45">
        <f t="shared" si="110"/>
        <v>0</v>
      </c>
    </row>
    <row r="183" spans="1:5" s="8" customFormat="1" ht="90" x14ac:dyDescent="0.3">
      <c r="A183" s="52">
        <v>881000</v>
      </c>
      <c r="B183" s="53" t="s">
        <v>48</v>
      </c>
      <c r="C183" s="47">
        <f t="shared" ref="C183:D183" si="111">C184+C185</f>
        <v>0</v>
      </c>
      <c r="D183" s="47">
        <f t="shared" si="111"/>
        <v>0</v>
      </c>
    </row>
    <row r="184" spans="1:5" s="8" customFormat="1" ht="90" x14ac:dyDescent="0.3">
      <c r="A184" s="48">
        <v>881100</v>
      </c>
      <c r="B184" s="36" t="s">
        <v>132</v>
      </c>
      <c r="C184" s="50">
        <v>0</v>
      </c>
      <c r="D184" s="50">
        <v>0</v>
      </c>
    </row>
    <row r="185" spans="1:5" s="8" customFormat="1" ht="105" x14ac:dyDescent="0.3">
      <c r="A185" s="48">
        <v>881200</v>
      </c>
      <c r="B185" s="36" t="s">
        <v>133</v>
      </c>
      <c r="C185" s="50">
        <v>0</v>
      </c>
      <c r="D185" s="50">
        <v>0</v>
      </c>
    </row>
    <row r="186" spans="1:5" s="9" customFormat="1" ht="60" x14ac:dyDescent="0.3">
      <c r="A186" s="55"/>
      <c r="B186" s="35" t="s">
        <v>134</v>
      </c>
      <c r="C186" s="45">
        <f t="shared" ref="C186:D186" si="112">C101+C161</f>
        <v>62692057</v>
      </c>
      <c r="D186" s="45">
        <f t="shared" si="112"/>
        <v>67858</v>
      </c>
    </row>
    <row r="187" spans="1:5" ht="32.25" customHeight="1" x14ac:dyDescent="0.25">
      <c r="A187" s="41"/>
      <c r="B187" s="42"/>
    </row>
    <row r="188" spans="1:5" ht="23.25" customHeight="1" x14ac:dyDescent="0.25">
      <c r="A188" s="41"/>
      <c r="B188" s="42"/>
    </row>
    <row r="189" spans="1:5" s="11" customFormat="1" ht="8.25" customHeight="1" x14ac:dyDescent="0.25">
      <c r="A189" s="109" t="s">
        <v>246</v>
      </c>
      <c r="B189" s="109"/>
      <c r="C189" s="109"/>
      <c r="D189" s="109"/>
    </row>
    <row r="190" spans="1:5" s="11" customFormat="1" ht="35.25" customHeight="1" x14ac:dyDescent="0.25">
      <c r="A190" s="114"/>
      <c r="B190" s="114"/>
      <c r="C190" s="114"/>
      <c r="D190" s="114"/>
    </row>
    <row r="191" spans="1:5" s="12" customFormat="1" ht="69.75" customHeight="1" x14ac:dyDescent="0.25">
      <c r="A191" s="22" t="s">
        <v>4</v>
      </c>
      <c r="B191" s="22" t="s">
        <v>5</v>
      </c>
      <c r="C191" s="22" t="s">
        <v>242</v>
      </c>
      <c r="D191" s="22" t="s">
        <v>243</v>
      </c>
    </row>
    <row r="192" spans="1:5" s="13" customFormat="1" x14ac:dyDescent="0.25">
      <c r="A192" s="23">
        <v>1</v>
      </c>
      <c r="B192" s="24">
        <v>2</v>
      </c>
      <c r="C192" s="24">
        <v>4</v>
      </c>
      <c r="D192" s="24">
        <v>5</v>
      </c>
      <c r="E192" s="102"/>
    </row>
    <row r="193" spans="1:4" s="12" customFormat="1" x14ac:dyDescent="0.25">
      <c r="A193" s="115" t="s">
        <v>135</v>
      </c>
      <c r="B193" s="116"/>
      <c r="C193" s="59">
        <f t="shared" ref="C193:D193" si="113">C194+C238+C247</f>
        <v>57791803</v>
      </c>
      <c r="D193" s="59">
        <f t="shared" si="113"/>
        <v>66458</v>
      </c>
    </row>
    <row r="194" spans="1:4" s="12" customFormat="1" ht="30" x14ac:dyDescent="0.25">
      <c r="A194" s="60">
        <v>410000</v>
      </c>
      <c r="B194" s="61" t="s">
        <v>136</v>
      </c>
      <c r="C194" s="59">
        <f t="shared" ref="C194:D194" si="114">C195+C200+C210+C218+C220+C223+C226+C231+C236</f>
        <v>57025233</v>
      </c>
      <c r="D194" s="59">
        <f t="shared" si="114"/>
        <v>66458</v>
      </c>
    </row>
    <row r="195" spans="1:4" s="12" customFormat="1" ht="45" x14ac:dyDescent="0.25">
      <c r="A195" s="62">
        <v>411000</v>
      </c>
      <c r="B195" s="63" t="s">
        <v>28</v>
      </c>
      <c r="C195" s="64">
        <f t="shared" ref="C195:D195" si="115">C196+C197+C198+C199</f>
        <v>25102610</v>
      </c>
      <c r="D195" s="64">
        <f t="shared" si="115"/>
        <v>500</v>
      </c>
    </row>
    <row r="196" spans="1:4" s="12" customFormat="1" ht="30" x14ac:dyDescent="0.25">
      <c r="A196" s="65">
        <v>411100</v>
      </c>
      <c r="B196" s="66" t="s">
        <v>137</v>
      </c>
      <c r="C196" s="21">
        <v>21338060</v>
      </c>
      <c r="D196" s="21">
        <v>0</v>
      </c>
    </row>
    <row r="197" spans="1:4" s="12" customFormat="1" ht="90" x14ac:dyDescent="0.25">
      <c r="A197" s="65">
        <v>411200</v>
      </c>
      <c r="B197" s="66" t="s">
        <v>138</v>
      </c>
      <c r="C197" s="21">
        <v>2973950</v>
      </c>
      <c r="D197" s="21">
        <v>500</v>
      </c>
    </row>
    <row r="198" spans="1:4" s="12" customFormat="1" ht="60" x14ac:dyDescent="0.25">
      <c r="A198" s="65">
        <v>411300</v>
      </c>
      <c r="B198" s="66" t="s">
        <v>139</v>
      </c>
      <c r="C198" s="21">
        <v>505600</v>
      </c>
      <c r="D198" s="21">
        <v>0</v>
      </c>
    </row>
    <row r="199" spans="1:4" s="12" customFormat="1" ht="60" x14ac:dyDescent="0.25">
      <c r="A199" s="65">
        <v>411400</v>
      </c>
      <c r="B199" s="66" t="s">
        <v>140</v>
      </c>
      <c r="C199" s="21">
        <v>285000</v>
      </c>
      <c r="D199" s="21">
        <v>0</v>
      </c>
    </row>
    <row r="200" spans="1:4" s="12" customFormat="1" ht="45" x14ac:dyDescent="0.25">
      <c r="A200" s="62">
        <v>412000</v>
      </c>
      <c r="B200" s="67" t="s">
        <v>29</v>
      </c>
      <c r="C200" s="64">
        <f t="shared" ref="C200:D200" si="116">C201+C202+C203+C204+C205+C206+C207+C208+C209</f>
        <v>11933745</v>
      </c>
      <c r="D200" s="64">
        <f t="shared" si="116"/>
        <v>64300</v>
      </c>
    </row>
    <row r="201" spans="1:4" s="12" customFormat="1" ht="30" x14ac:dyDescent="0.25">
      <c r="A201" s="65">
        <v>412100</v>
      </c>
      <c r="B201" s="66" t="s">
        <v>141</v>
      </c>
      <c r="C201" s="21">
        <v>90400</v>
      </c>
      <c r="D201" s="21">
        <v>0</v>
      </c>
    </row>
    <row r="202" spans="1:4" s="12" customFormat="1" ht="75" x14ac:dyDescent="0.25">
      <c r="A202" s="65">
        <v>412200</v>
      </c>
      <c r="B202" s="66" t="s">
        <v>142</v>
      </c>
      <c r="C202" s="21">
        <v>1860750</v>
      </c>
      <c r="D202" s="21">
        <v>2000</v>
      </c>
    </row>
    <row r="203" spans="1:4" s="12" customFormat="1" ht="30" x14ac:dyDescent="0.25">
      <c r="A203" s="65">
        <v>412300</v>
      </c>
      <c r="B203" s="66" t="s">
        <v>143</v>
      </c>
      <c r="C203" s="21">
        <v>344345</v>
      </c>
      <c r="D203" s="21">
        <v>0</v>
      </c>
    </row>
    <row r="204" spans="1:4" s="12" customFormat="1" ht="45" x14ac:dyDescent="0.25">
      <c r="A204" s="65">
        <v>412400</v>
      </c>
      <c r="B204" s="66" t="s">
        <v>144</v>
      </c>
      <c r="C204" s="21">
        <v>270000</v>
      </c>
      <c r="D204" s="21">
        <v>47500</v>
      </c>
    </row>
    <row r="205" spans="1:4" s="12" customFormat="1" ht="30" x14ac:dyDescent="0.25">
      <c r="A205" s="65">
        <v>412500</v>
      </c>
      <c r="B205" s="66" t="s">
        <v>145</v>
      </c>
      <c r="C205" s="21">
        <v>2575250</v>
      </c>
      <c r="D205" s="21">
        <v>200</v>
      </c>
    </row>
    <row r="206" spans="1:4" s="12" customFormat="1" ht="45" x14ac:dyDescent="0.25">
      <c r="A206" s="65">
        <v>412600</v>
      </c>
      <c r="B206" s="66" t="s">
        <v>146</v>
      </c>
      <c r="C206" s="21">
        <v>311500</v>
      </c>
      <c r="D206" s="21">
        <v>500</v>
      </c>
    </row>
    <row r="207" spans="1:4" s="12" customFormat="1" ht="30" x14ac:dyDescent="0.25">
      <c r="A207" s="65">
        <v>412700</v>
      </c>
      <c r="B207" s="66" t="s">
        <v>147</v>
      </c>
      <c r="C207" s="21">
        <v>1910950</v>
      </c>
      <c r="D207" s="21">
        <v>1100</v>
      </c>
    </row>
    <row r="208" spans="1:4" s="12" customFormat="1" ht="60" x14ac:dyDescent="0.25">
      <c r="A208" s="65">
        <v>412800</v>
      </c>
      <c r="B208" s="66" t="s">
        <v>148</v>
      </c>
      <c r="C208" s="21">
        <v>2193000</v>
      </c>
      <c r="D208" s="21">
        <v>0</v>
      </c>
    </row>
    <row r="209" spans="1:4" s="12" customFormat="1" ht="45" x14ac:dyDescent="0.25">
      <c r="A209" s="65">
        <v>412900</v>
      </c>
      <c r="B209" s="66" t="s">
        <v>149</v>
      </c>
      <c r="C209" s="21">
        <v>2377550</v>
      </c>
      <c r="D209" s="21">
        <v>13000</v>
      </c>
    </row>
    <row r="210" spans="1:4" s="14" customFormat="1" ht="45" x14ac:dyDescent="0.25">
      <c r="A210" s="62">
        <v>413000</v>
      </c>
      <c r="B210" s="67" t="s">
        <v>30</v>
      </c>
      <c r="C210" s="64">
        <f t="shared" ref="C210:D210" si="117">C211+C212+C213+C214+C215+C216+C217</f>
        <v>1009415</v>
      </c>
      <c r="D210" s="64">
        <f t="shared" si="117"/>
        <v>0</v>
      </c>
    </row>
    <row r="211" spans="1:4" s="11" customFormat="1" ht="45" x14ac:dyDescent="0.25">
      <c r="A211" s="68">
        <v>413100</v>
      </c>
      <c r="B211" s="66" t="s">
        <v>150</v>
      </c>
      <c r="C211" s="21">
        <v>243865</v>
      </c>
      <c r="D211" s="21">
        <v>0</v>
      </c>
    </row>
    <row r="212" spans="1:4" s="11" customFormat="1" ht="60" x14ac:dyDescent="0.25">
      <c r="A212" s="68">
        <v>413200</v>
      </c>
      <c r="B212" s="66" t="s">
        <v>151</v>
      </c>
      <c r="C212" s="21">
        <v>0</v>
      </c>
      <c r="D212" s="21">
        <v>0</v>
      </c>
    </row>
    <row r="213" spans="1:4" s="14" customFormat="1" ht="60" x14ac:dyDescent="0.25">
      <c r="A213" s="68">
        <v>413300</v>
      </c>
      <c r="B213" s="66" t="s">
        <v>152</v>
      </c>
      <c r="C213" s="21">
        <v>735000</v>
      </c>
      <c r="D213" s="21">
        <v>0</v>
      </c>
    </row>
    <row r="214" spans="1:4" s="11" customFormat="1" ht="60" x14ac:dyDescent="0.25">
      <c r="A214" s="68">
        <v>413400</v>
      </c>
      <c r="B214" s="66" t="s">
        <v>153</v>
      </c>
      <c r="C214" s="21">
        <v>0</v>
      </c>
      <c r="D214" s="21">
        <v>0</v>
      </c>
    </row>
    <row r="215" spans="1:4" s="11" customFormat="1" ht="45" x14ac:dyDescent="0.25">
      <c r="A215" s="68">
        <v>413700</v>
      </c>
      <c r="B215" s="66" t="s">
        <v>154</v>
      </c>
      <c r="C215" s="21">
        <v>0</v>
      </c>
      <c r="D215" s="21">
        <v>0</v>
      </c>
    </row>
    <row r="216" spans="1:4" s="11" customFormat="1" ht="75" x14ac:dyDescent="0.25">
      <c r="A216" s="68">
        <v>413800</v>
      </c>
      <c r="B216" s="66" t="s">
        <v>155</v>
      </c>
      <c r="C216" s="21">
        <v>29000</v>
      </c>
      <c r="D216" s="21">
        <v>0</v>
      </c>
    </row>
    <row r="217" spans="1:4" s="11" customFormat="1" ht="30" x14ac:dyDescent="0.25">
      <c r="A217" s="68">
        <v>413900</v>
      </c>
      <c r="B217" s="66" t="s">
        <v>156</v>
      </c>
      <c r="C217" s="21">
        <v>1550</v>
      </c>
      <c r="D217" s="21"/>
    </row>
    <row r="218" spans="1:4" s="11" customFormat="1" x14ac:dyDescent="0.25">
      <c r="A218" s="62">
        <v>414000</v>
      </c>
      <c r="B218" s="67" t="s">
        <v>31</v>
      </c>
      <c r="C218" s="64">
        <f t="shared" ref="C218:D218" si="118">C219</f>
        <v>5555500</v>
      </c>
      <c r="D218" s="64">
        <f t="shared" si="118"/>
        <v>0</v>
      </c>
    </row>
    <row r="219" spans="1:4" s="11" customFormat="1" x14ac:dyDescent="0.25">
      <c r="A219" s="65">
        <v>414100</v>
      </c>
      <c r="B219" s="66" t="s">
        <v>31</v>
      </c>
      <c r="C219" s="21">
        <v>5555500</v>
      </c>
      <c r="D219" s="21">
        <v>0</v>
      </c>
    </row>
    <row r="220" spans="1:4" s="11" customFormat="1" x14ac:dyDescent="0.25">
      <c r="A220" s="62">
        <v>415000</v>
      </c>
      <c r="B220" s="67" t="s">
        <v>22</v>
      </c>
      <c r="C220" s="64">
        <f t="shared" ref="C220:D220" si="119">C221+C222</f>
        <v>4520600</v>
      </c>
      <c r="D220" s="64">
        <f t="shared" si="119"/>
        <v>0</v>
      </c>
    </row>
    <row r="221" spans="1:4" s="11" customFormat="1" ht="30" x14ac:dyDescent="0.25">
      <c r="A221" s="65">
        <v>415100</v>
      </c>
      <c r="B221" s="66" t="s">
        <v>157</v>
      </c>
      <c r="C221" s="21">
        <v>0</v>
      </c>
      <c r="D221" s="21">
        <v>0</v>
      </c>
    </row>
    <row r="222" spans="1:4" s="11" customFormat="1" x14ac:dyDescent="0.25">
      <c r="A222" s="65">
        <v>415200</v>
      </c>
      <c r="B222" s="66" t="s">
        <v>158</v>
      </c>
      <c r="C222" s="21">
        <v>4520600</v>
      </c>
      <c r="D222" s="21">
        <v>0</v>
      </c>
    </row>
    <row r="223" spans="1:4" s="11" customFormat="1" ht="75" x14ac:dyDescent="0.25">
      <c r="A223" s="62">
        <v>416000</v>
      </c>
      <c r="B223" s="67" t="s">
        <v>159</v>
      </c>
      <c r="C223" s="69">
        <f t="shared" ref="C223:D223" si="120">C224+C225</f>
        <v>8618363</v>
      </c>
      <c r="D223" s="69">
        <f t="shared" si="120"/>
        <v>1658</v>
      </c>
    </row>
    <row r="224" spans="1:4" s="11" customFormat="1" ht="60" x14ac:dyDescent="0.25">
      <c r="A224" s="65">
        <v>416100</v>
      </c>
      <c r="B224" s="66" t="s">
        <v>160</v>
      </c>
      <c r="C224" s="21">
        <v>7423843</v>
      </c>
      <c r="D224" s="21">
        <v>1658</v>
      </c>
    </row>
    <row r="225" spans="1:4" s="11" customFormat="1" ht="90" x14ac:dyDescent="0.25">
      <c r="A225" s="65">
        <v>416300</v>
      </c>
      <c r="B225" s="66" t="s">
        <v>161</v>
      </c>
      <c r="C225" s="70">
        <v>1194520</v>
      </c>
      <c r="D225" s="21">
        <v>0</v>
      </c>
    </row>
    <row r="226" spans="1:4" s="11" customFormat="1" ht="105" x14ac:dyDescent="0.25">
      <c r="A226" s="62">
        <v>417000</v>
      </c>
      <c r="B226" s="67" t="s">
        <v>33</v>
      </c>
      <c r="C226" s="69">
        <f t="shared" ref="C226:D226" si="121">C227+C228+C229+C230</f>
        <v>0</v>
      </c>
      <c r="D226" s="69">
        <f t="shared" si="121"/>
        <v>0</v>
      </c>
    </row>
    <row r="227" spans="1:4" s="11" customFormat="1" ht="45" x14ac:dyDescent="0.25">
      <c r="A227" s="65">
        <v>417100</v>
      </c>
      <c r="B227" s="66" t="s">
        <v>162</v>
      </c>
      <c r="C227" s="21">
        <v>0</v>
      </c>
      <c r="D227" s="21">
        <v>0</v>
      </c>
    </row>
    <row r="228" spans="1:4" s="11" customFormat="1" ht="45" x14ac:dyDescent="0.25">
      <c r="A228" s="65">
        <v>417200</v>
      </c>
      <c r="B228" s="66" t="s">
        <v>163</v>
      </c>
      <c r="C228" s="21">
        <v>0</v>
      </c>
      <c r="D228" s="21">
        <v>0</v>
      </c>
    </row>
    <row r="229" spans="1:4" s="11" customFormat="1" ht="45" x14ac:dyDescent="0.25">
      <c r="A229" s="65">
        <v>417300</v>
      </c>
      <c r="B229" s="66" t="s">
        <v>164</v>
      </c>
      <c r="C229" s="21">
        <v>0</v>
      </c>
      <c r="D229" s="21">
        <v>0</v>
      </c>
    </row>
    <row r="230" spans="1:4" s="11" customFormat="1" ht="30" x14ac:dyDescent="0.25">
      <c r="A230" s="65">
        <v>417400</v>
      </c>
      <c r="B230" s="66" t="s">
        <v>165</v>
      </c>
      <c r="C230" s="21">
        <v>0</v>
      </c>
      <c r="D230" s="21">
        <v>0</v>
      </c>
    </row>
    <row r="231" spans="1:4" s="11" customFormat="1" ht="120" x14ac:dyDescent="0.25">
      <c r="A231" s="62">
        <v>418000</v>
      </c>
      <c r="B231" s="67" t="s">
        <v>34</v>
      </c>
      <c r="C231" s="69">
        <f t="shared" ref="C231:D231" si="122">C232+C233+C234+C235</f>
        <v>185000</v>
      </c>
      <c r="D231" s="69">
        <f t="shared" si="122"/>
        <v>0</v>
      </c>
    </row>
    <row r="232" spans="1:4" s="11" customFormat="1" ht="75" x14ac:dyDescent="0.25">
      <c r="A232" s="65">
        <v>418100</v>
      </c>
      <c r="B232" s="66" t="s">
        <v>166</v>
      </c>
      <c r="C232" s="21">
        <v>185000</v>
      </c>
      <c r="D232" s="21">
        <v>0</v>
      </c>
    </row>
    <row r="233" spans="1:4" s="11" customFormat="1" ht="60" x14ac:dyDescent="0.25">
      <c r="A233" s="65">
        <v>418200</v>
      </c>
      <c r="B233" s="66" t="s">
        <v>167</v>
      </c>
      <c r="C233" s="21">
        <v>0</v>
      </c>
      <c r="D233" s="21">
        <v>0</v>
      </c>
    </row>
    <row r="234" spans="1:4" s="11" customFormat="1" ht="75" x14ac:dyDescent="0.25">
      <c r="A234" s="65">
        <v>418300</v>
      </c>
      <c r="B234" s="66" t="s">
        <v>168</v>
      </c>
      <c r="C234" s="70">
        <v>0</v>
      </c>
      <c r="D234" s="21">
        <v>0</v>
      </c>
    </row>
    <row r="235" spans="1:4" s="11" customFormat="1" ht="60" x14ac:dyDescent="0.25">
      <c r="A235" s="65">
        <v>418400</v>
      </c>
      <c r="B235" s="66" t="s">
        <v>169</v>
      </c>
      <c r="C235" s="21">
        <v>0</v>
      </c>
      <c r="D235" s="21">
        <v>0</v>
      </c>
    </row>
    <row r="236" spans="1:4" s="11" customFormat="1" ht="30" x14ac:dyDescent="0.25">
      <c r="A236" s="62">
        <v>419000</v>
      </c>
      <c r="B236" s="67" t="s">
        <v>35</v>
      </c>
      <c r="C236" s="64">
        <f t="shared" ref="C236:D236" si="123">C237</f>
        <v>100000</v>
      </c>
      <c r="D236" s="64">
        <f t="shared" si="123"/>
        <v>0</v>
      </c>
    </row>
    <row r="237" spans="1:4" s="11" customFormat="1" ht="30" x14ac:dyDescent="0.25">
      <c r="A237" s="65">
        <v>419100</v>
      </c>
      <c r="B237" s="66" t="s">
        <v>35</v>
      </c>
      <c r="C237" s="21">
        <v>100000</v>
      </c>
      <c r="D237" s="21">
        <v>0</v>
      </c>
    </row>
    <row r="238" spans="1:4" s="11" customFormat="1" ht="45" x14ac:dyDescent="0.25">
      <c r="A238" s="60">
        <v>480000</v>
      </c>
      <c r="B238" s="61" t="s">
        <v>170</v>
      </c>
      <c r="C238" s="59">
        <f t="shared" ref="C238:D238" si="124">C239+C245</f>
        <v>366570</v>
      </c>
      <c r="D238" s="59">
        <f t="shared" si="124"/>
        <v>0</v>
      </c>
    </row>
    <row r="239" spans="1:4" s="11" customFormat="1" ht="45" x14ac:dyDescent="0.25">
      <c r="A239" s="62">
        <v>487000</v>
      </c>
      <c r="B239" s="67" t="s">
        <v>24</v>
      </c>
      <c r="C239" s="64">
        <f t="shared" ref="C239:D239" si="125">C240+C241+C242+C243+C244</f>
        <v>366570</v>
      </c>
      <c r="D239" s="64">
        <f t="shared" si="125"/>
        <v>0</v>
      </c>
    </row>
    <row r="240" spans="1:4" s="11" customFormat="1" x14ac:dyDescent="0.25">
      <c r="A240" s="65">
        <v>487100</v>
      </c>
      <c r="B240" s="66" t="s">
        <v>171</v>
      </c>
      <c r="C240" s="21">
        <v>0</v>
      </c>
      <c r="D240" s="21">
        <v>0</v>
      </c>
    </row>
    <row r="241" spans="1:4" s="11" customFormat="1" x14ac:dyDescent="0.25">
      <c r="A241" s="65">
        <v>487200</v>
      </c>
      <c r="B241" s="66" t="s">
        <v>172</v>
      </c>
      <c r="C241" s="21">
        <v>11000</v>
      </c>
      <c r="D241" s="21">
        <v>0</v>
      </c>
    </row>
    <row r="242" spans="1:4" s="11" customFormat="1" ht="45" x14ac:dyDescent="0.25">
      <c r="A242" s="71">
        <v>487300</v>
      </c>
      <c r="B242" s="66" t="s">
        <v>173</v>
      </c>
      <c r="C242" s="21">
        <v>4500</v>
      </c>
      <c r="D242" s="21">
        <v>0</v>
      </c>
    </row>
    <row r="243" spans="1:4" s="11" customFormat="1" ht="75" x14ac:dyDescent="0.25">
      <c r="A243" s="71">
        <v>487400</v>
      </c>
      <c r="B243" s="66" t="s">
        <v>174</v>
      </c>
      <c r="C243" s="21">
        <v>314070</v>
      </c>
      <c r="D243" s="21">
        <v>0</v>
      </c>
    </row>
    <row r="244" spans="1:4" s="11" customFormat="1" ht="30" x14ac:dyDescent="0.25">
      <c r="A244" s="71">
        <v>487900</v>
      </c>
      <c r="B244" s="66" t="s">
        <v>175</v>
      </c>
      <c r="C244" s="21">
        <v>37000</v>
      </c>
      <c r="D244" s="21">
        <v>0</v>
      </c>
    </row>
    <row r="245" spans="1:4" s="11" customFormat="1" ht="30" x14ac:dyDescent="0.25">
      <c r="A245" s="62">
        <v>488000</v>
      </c>
      <c r="B245" s="67" t="s">
        <v>25</v>
      </c>
      <c r="C245" s="64">
        <f t="shared" ref="C245:D245" si="126">C246</f>
        <v>0</v>
      </c>
      <c r="D245" s="64">
        <f t="shared" si="126"/>
        <v>0</v>
      </c>
    </row>
    <row r="246" spans="1:4" s="11" customFormat="1" ht="30" x14ac:dyDescent="0.25">
      <c r="A246" s="65">
        <v>488100</v>
      </c>
      <c r="B246" s="66" t="s">
        <v>25</v>
      </c>
      <c r="C246" s="21">
        <v>0</v>
      </c>
      <c r="D246" s="21">
        <v>0</v>
      </c>
    </row>
    <row r="247" spans="1:4" s="12" customFormat="1" x14ac:dyDescent="0.25">
      <c r="A247" s="72" t="s">
        <v>1</v>
      </c>
      <c r="B247" s="67" t="s">
        <v>37</v>
      </c>
      <c r="C247" s="64">
        <f t="shared" ref="C247:D247" si="127">C248</f>
        <v>400000</v>
      </c>
      <c r="D247" s="64">
        <f t="shared" si="127"/>
        <v>0</v>
      </c>
    </row>
    <row r="248" spans="1:4" s="11" customFormat="1" x14ac:dyDescent="0.25">
      <c r="A248" s="73" t="s">
        <v>1</v>
      </c>
      <c r="B248" s="66" t="s">
        <v>37</v>
      </c>
      <c r="C248" s="21">
        <v>400000</v>
      </c>
      <c r="D248" s="21">
        <v>0</v>
      </c>
    </row>
    <row r="249" spans="1:4" s="11" customFormat="1" x14ac:dyDescent="0.25">
      <c r="A249" s="74"/>
      <c r="B249" s="75"/>
      <c r="C249" s="76"/>
      <c r="D249" s="76"/>
    </row>
    <row r="250" spans="1:4" s="11" customFormat="1" x14ac:dyDescent="0.25">
      <c r="A250" s="117" t="s">
        <v>176</v>
      </c>
      <c r="B250" s="118"/>
      <c r="C250" s="59">
        <f t="shared" ref="C250:D250" si="128">C251+C278</f>
        <v>18230171</v>
      </c>
      <c r="D250" s="59">
        <f t="shared" si="128"/>
        <v>1400</v>
      </c>
    </row>
    <row r="251" spans="1:4" s="12" customFormat="1" ht="45" x14ac:dyDescent="0.25">
      <c r="A251" s="60">
        <v>510000</v>
      </c>
      <c r="B251" s="61" t="s">
        <v>177</v>
      </c>
      <c r="C251" s="59">
        <f t="shared" ref="C251:D251" si="129">C252+C260+C262+C270+C272+C274+C276</f>
        <v>18230171</v>
      </c>
      <c r="D251" s="59">
        <f t="shared" si="129"/>
        <v>1400</v>
      </c>
    </row>
    <row r="252" spans="1:4" s="11" customFormat="1" ht="45" x14ac:dyDescent="0.25">
      <c r="A252" s="62">
        <v>511000</v>
      </c>
      <c r="B252" s="67" t="s">
        <v>50</v>
      </c>
      <c r="C252" s="64">
        <f t="shared" ref="C252:D252" si="130">C253+C254+C255+C256+C257+C258+C259</f>
        <v>17395621</v>
      </c>
      <c r="D252" s="64">
        <f t="shared" si="130"/>
        <v>400</v>
      </c>
    </row>
    <row r="253" spans="1:4" s="12" customFormat="1" ht="45" x14ac:dyDescent="0.25">
      <c r="A253" s="71">
        <v>511100</v>
      </c>
      <c r="B253" s="66" t="s">
        <v>178</v>
      </c>
      <c r="C253" s="21">
        <v>13479410</v>
      </c>
      <c r="D253" s="21">
        <v>0</v>
      </c>
    </row>
    <row r="254" spans="1:4" s="12" customFormat="1" ht="90" x14ac:dyDescent="0.25">
      <c r="A254" s="65">
        <v>511200</v>
      </c>
      <c r="B254" s="66" t="s">
        <v>179</v>
      </c>
      <c r="C254" s="21">
        <v>563661</v>
      </c>
      <c r="D254" s="21">
        <v>0</v>
      </c>
    </row>
    <row r="255" spans="1:4" s="12" customFormat="1" ht="45" x14ac:dyDescent="0.25">
      <c r="A255" s="65">
        <v>511300</v>
      </c>
      <c r="B255" s="66" t="s">
        <v>180</v>
      </c>
      <c r="C255" s="21">
        <v>2971350</v>
      </c>
      <c r="D255" s="21">
        <v>400</v>
      </c>
    </row>
    <row r="256" spans="1:4" s="12" customFormat="1" ht="45" x14ac:dyDescent="0.25">
      <c r="A256" s="65">
        <v>511400</v>
      </c>
      <c r="B256" s="66" t="s">
        <v>181</v>
      </c>
      <c r="C256" s="21">
        <v>0</v>
      </c>
      <c r="D256" s="21">
        <v>0</v>
      </c>
    </row>
    <row r="257" spans="1:4" s="12" customFormat="1" ht="30" x14ac:dyDescent="0.25">
      <c r="A257" s="65">
        <v>511500</v>
      </c>
      <c r="B257" s="66" t="s">
        <v>182</v>
      </c>
      <c r="C257" s="21">
        <v>0</v>
      </c>
      <c r="D257" s="21">
        <v>0</v>
      </c>
    </row>
    <row r="258" spans="1:4" s="12" customFormat="1" ht="45" x14ac:dyDescent="0.25">
      <c r="A258" s="65">
        <v>511600</v>
      </c>
      <c r="B258" s="66" t="s">
        <v>183</v>
      </c>
      <c r="C258" s="100">
        <v>0</v>
      </c>
      <c r="D258" s="21">
        <v>0</v>
      </c>
    </row>
    <row r="259" spans="1:4" s="11" customFormat="1" ht="60" x14ac:dyDescent="0.25">
      <c r="A259" s="65">
        <v>511700</v>
      </c>
      <c r="B259" s="66" t="s">
        <v>184</v>
      </c>
      <c r="C259" s="100">
        <v>381200</v>
      </c>
      <c r="D259" s="21">
        <v>0</v>
      </c>
    </row>
    <row r="260" spans="1:4" s="11" customFormat="1" ht="30" x14ac:dyDescent="0.25">
      <c r="A260" s="62">
        <v>512000</v>
      </c>
      <c r="B260" s="67" t="s">
        <v>51</v>
      </c>
      <c r="C260" s="64">
        <f t="shared" ref="C260:D260" si="131">C261</f>
        <v>0</v>
      </c>
      <c r="D260" s="64">
        <f t="shared" si="131"/>
        <v>0</v>
      </c>
    </row>
    <row r="261" spans="1:4" s="11" customFormat="1" ht="30" x14ac:dyDescent="0.25">
      <c r="A261" s="65">
        <v>512100</v>
      </c>
      <c r="B261" s="66" t="s">
        <v>51</v>
      </c>
      <c r="C261" s="21">
        <v>0</v>
      </c>
      <c r="D261" s="21">
        <v>0</v>
      </c>
    </row>
    <row r="262" spans="1:4" s="11" customFormat="1" ht="45" x14ac:dyDescent="0.25">
      <c r="A262" s="62">
        <v>513000</v>
      </c>
      <c r="B262" s="67" t="s">
        <v>52</v>
      </c>
      <c r="C262" s="64">
        <f t="shared" ref="C262:D262" si="132">C263+C264+C265+C266+C267+C268+C269</f>
        <v>50000</v>
      </c>
      <c r="D262" s="64">
        <f t="shared" si="132"/>
        <v>0</v>
      </c>
    </row>
    <row r="263" spans="1:4" s="11" customFormat="1" ht="45" x14ac:dyDescent="0.25">
      <c r="A263" s="65">
        <v>513100</v>
      </c>
      <c r="B263" s="66" t="s">
        <v>185</v>
      </c>
      <c r="C263" s="21">
        <v>50000</v>
      </c>
      <c r="D263" s="21">
        <v>0</v>
      </c>
    </row>
    <row r="264" spans="1:4" s="11" customFormat="1" ht="60" x14ac:dyDescent="0.25">
      <c r="A264" s="65">
        <v>513200</v>
      </c>
      <c r="B264" s="66" t="s">
        <v>186</v>
      </c>
      <c r="C264" s="21">
        <v>0</v>
      </c>
      <c r="D264" s="21">
        <v>0</v>
      </c>
    </row>
    <row r="265" spans="1:4" s="11" customFormat="1" ht="75" x14ac:dyDescent="0.25">
      <c r="A265" s="65">
        <v>513300</v>
      </c>
      <c r="B265" s="66" t="s">
        <v>187</v>
      </c>
      <c r="C265" s="21">
        <v>0</v>
      </c>
      <c r="D265" s="21">
        <v>0</v>
      </c>
    </row>
    <row r="266" spans="1:4" s="11" customFormat="1" ht="90" x14ac:dyDescent="0.25">
      <c r="A266" s="65">
        <v>513400</v>
      </c>
      <c r="B266" s="66" t="s">
        <v>188</v>
      </c>
      <c r="C266" s="21">
        <v>0</v>
      </c>
      <c r="D266" s="21">
        <v>0</v>
      </c>
    </row>
    <row r="267" spans="1:4" s="11" customFormat="1" ht="45" x14ac:dyDescent="0.25">
      <c r="A267" s="65">
        <v>513500</v>
      </c>
      <c r="B267" s="66" t="s">
        <v>189</v>
      </c>
      <c r="C267" s="21">
        <v>0</v>
      </c>
      <c r="D267" s="21">
        <v>0</v>
      </c>
    </row>
    <row r="268" spans="1:4" s="11" customFormat="1" ht="60" x14ac:dyDescent="0.25">
      <c r="A268" s="65">
        <v>513600</v>
      </c>
      <c r="B268" s="66" t="s">
        <v>190</v>
      </c>
      <c r="C268" s="21">
        <v>0</v>
      </c>
      <c r="D268" s="21">
        <v>0</v>
      </c>
    </row>
    <row r="269" spans="1:4" s="11" customFormat="1" ht="60" x14ac:dyDescent="0.25">
      <c r="A269" s="65">
        <v>513700</v>
      </c>
      <c r="B269" s="66" t="s">
        <v>191</v>
      </c>
      <c r="C269" s="21">
        <v>0</v>
      </c>
      <c r="D269" s="21">
        <v>0</v>
      </c>
    </row>
    <row r="270" spans="1:4" s="11" customFormat="1" ht="60" x14ac:dyDescent="0.25">
      <c r="A270" s="62">
        <v>514000</v>
      </c>
      <c r="B270" s="67" t="s">
        <v>53</v>
      </c>
      <c r="C270" s="64">
        <f t="shared" ref="C270:D270" si="133">C271</f>
        <v>0</v>
      </c>
      <c r="D270" s="64">
        <f t="shared" si="133"/>
        <v>0</v>
      </c>
    </row>
    <row r="271" spans="1:4" s="11" customFormat="1" ht="45" x14ac:dyDescent="0.25">
      <c r="A271" s="65">
        <v>514100</v>
      </c>
      <c r="B271" s="66" t="s">
        <v>53</v>
      </c>
      <c r="C271" s="21">
        <v>0</v>
      </c>
      <c r="D271" s="21">
        <v>0</v>
      </c>
    </row>
    <row r="272" spans="1:4" s="11" customFormat="1" ht="30" x14ac:dyDescent="0.25">
      <c r="A272" s="62">
        <v>515000</v>
      </c>
      <c r="B272" s="67" t="s">
        <v>54</v>
      </c>
      <c r="C272" s="64">
        <f t="shared" ref="C272:D272" si="134">C273</f>
        <v>0</v>
      </c>
      <c r="D272" s="64">
        <f t="shared" si="134"/>
        <v>0</v>
      </c>
    </row>
    <row r="273" spans="1:4" s="11" customFormat="1" ht="30" x14ac:dyDescent="0.25">
      <c r="A273" s="65">
        <v>515100</v>
      </c>
      <c r="B273" s="66" t="s">
        <v>54</v>
      </c>
      <c r="C273" s="21">
        <v>0</v>
      </c>
      <c r="D273" s="21">
        <v>0</v>
      </c>
    </row>
    <row r="274" spans="1:4" s="11" customFormat="1" ht="60" x14ac:dyDescent="0.25">
      <c r="A274" s="62">
        <v>516000</v>
      </c>
      <c r="B274" s="67" t="s">
        <v>55</v>
      </c>
      <c r="C274" s="64">
        <f t="shared" ref="C274:D274" si="135">C275</f>
        <v>784550</v>
      </c>
      <c r="D274" s="64">
        <f t="shared" si="135"/>
        <v>1000</v>
      </c>
    </row>
    <row r="275" spans="1:4" s="14" customFormat="1" ht="60" x14ac:dyDescent="0.25">
      <c r="A275" s="65">
        <v>516100</v>
      </c>
      <c r="B275" s="66" t="s">
        <v>55</v>
      </c>
      <c r="C275" s="21">
        <v>784550</v>
      </c>
      <c r="D275" s="21">
        <v>1000</v>
      </c>
    </row>
    <row r="276" spans="1:4" s="14" customFormat="1" ht="75" x14ac:dyDescent="0.25">
      <c r="A276" s="62">
        <v>518000</v>
      </c>
      <c r="B276" s="67" t="s">
        <v>56</v>
      </c>
      <c r="C276" s="64">
        <f t="shared" ref="C276:D276" si="136">C277</f>
        <v>0</v>
      </c>
      <c r="D276" s="64">
        <f t="shared" si="136"/>
        <v>0</v>
      </c>
    </row>
    <row r="277" spans="1:4" s="14" customFormat="1" ht="75" x14ac:dyDescent="0.25">
      <c r="A277" s="65">
        <v>518100</v>
      </c>
      <c r="B277" s="66" t="s">
        <v>56</v>
      </c>
      <c r="C277" s="21">
        <v>0</v>
      </c>
      <c r="D277" s="21">
        <v>0</v>
      </c>
    </row>
    <row r="278" spans="1:4" s="14" customFormat="1" ht="90" x14ac:dyDescent="0.25">
      <c r="A278" s="60">
        <v>580000</v>
      </c>
      <c r="B278" s="61" t="s">
        <v>192</v>
      </c>
      <c r="C278" s="77">
        <f t="shared" ref="C278:D278" si="137">C279</f>
        <v>0</v>
      </c>
      <c r="D278" s="77">
        <f t="shared" si="137"/>
        <v>0</v>
      </c>
    </row>
    <row r="279" spans="1:4" s="14" customFormat="1" ht="90" x14ac:dyDescent="0.25">
      <c r="A279" s="62">
        <v>581000</v>
      </c>
      <c r="B279" s="67" t="s">
        <v>58</v>
      </c>
      <c r="C279" s="64">
        <f t="shared" ref="C279:D279" si="138">C280+C281</f>
        <v>0</v>
      </c>
      <c r="D279" s="64">
        <f t="shared" si="138"/>
        <v>0</v>
      </c>
    </row>
    <row r="280" spans="1:4" s="14" customFormat="1" ht="90" x14ac:dyDescent="0.25">
      <c r="A280" s="71">
        <v>581100</v>
      </c>
      <c r="B280" s="66" t="s">
        <v>193</v>
      </c>
      <c r="C280" s="21">
        <v>0</v>
      </c>
      <c r="D280" s="21">
        <v>0</v>
      </c>
    </row>
    <row r="281" spans="1:4" s="14" customFormat="1" ht="105" x14ac:dyDescent="0.25">
      <c r="A281" s="65">
        <v>581200</v>
      </c>
      <c r="B281" s="66" t="s">
        <v>194</v>
      </c>
      <c r="C281" s="70">
        <v>0</v>
      </c>
      <c r="D281" s="21">
        <v>0</v>
      </c>
    </row>
    <row r="282" spans="1:4" s="12" customFormat="1" ht="60" x14ac:dyDescent="0.25">
      <c r="A282" s="78"/>
      <c r="B282" s="61" t="s">
        <v>195</v>
      </c>
      <c r="C282" s="59">
        <f t="shared" ref="C282:D282" si="139">C193+C250</f>
        <v>76021974</v>
      </c>
      <c r="D282" s="59">
        <f t="shared" si="139"/>
        <v>67858</v>
      </c>
    </row>
    <row r="283" spans="1:4" s="11" customFormat="1" ht="51" customHeight="1" x14ac:dyDescent="0.25">
      <c r="A283" s="119" t="s">
        <v>247</v>
      </c>
      <c r="B283" s="119"/>
      <c r="C283" s="119"/>
      <c r="D283" s="119"/>
    </row>
    <row r="284" spans="1:4" s="11" customFormat="1" ht="16.5" customHeight="1" x14ac:dyDescent="0.25">
      <c r="A284" s="79"/>
      <c r="B284" s="79"/>
      <c r="C284" s="58"/>
      <c r="D284" s="58"/>
    </row>
    <row r="285" spans="1:4" s="12" customFormat="1" ht="51" x14ac:dyDescent="0.25">
      <c r="A285" s="22" t="s">
        <v>4</v>
      </c>
      <c r="B285" s="22" t="s">
        <v>5</v>
      </c>
      <c r="C285" s="22" t="s">
        <v>242</v>
      </c>
      <c r="D285" s="22" t="s">
        <v>243</v>
      </c>
    </row>
    <row r="286" spans="1:4" s="13" customFormat="1" x14ac:dyDescent="0.25">
      <c r="A286" s="23">
        <v>1</v>
      </c>
      <c r="B286" s="24">
        <v>2</v>
      </c>
      <c r="C286" s="24">
        <v>5</v>
      </c>
      <c r="D286" s="24">
        <v>6</v>
      </c>
    </row>
    <row r="287" spans="1:4" s="12" customFormat="1" x14ac:dyDescent="0.25">
      <c r="A287" s="80"/>
      <c r="B287" s="81" t="s">
        <v>196</v>
      </c>
      <c r="C287" s="82">
        <f t="shared" ref="C287:D287" si="140">C288+C310+C329+C348</f>
        <v>13329917</v>
      </c>
      <c r="D287" s="82">
        <f t="shared" si="140"/>
        <v>0</v>
      </c>
    </row>
    <row r="288" spans="1:4" s="12" customFormat="1" ht="23.25" customHeight="1" x14ac:dyDescent="0.25">
      <c r="A288" s="80"/>
      <c r="B288" s="81" t="s">
        <v>197</v>
      </c>
      <c r="C288" s="82">
        <f t="shared" ref="C288:D288" si="141">C289-C299</f>
        <v>62000</v>
      </c>
      <c r="D288" s="82">
        <f t="shared" si="141"/>
        <v>0</v>
      </c>
    </row>
    <row r="289" spans="1:4" s="12" customFormat="1" ht="45" x14ac:dyDescent="0.25">
      <c r="A289" s="83">
        <v>910000</v>
      </c>
      <c r="B289" s="81" t="s">
        <v>198</v>
      </c>
      <c r="C289" s="82">
        <f t="shared" ref="C289:D289" si="142">C290+C296</f>
        <v>62000</v>
      </c>
      <c r="D289" s="82">
        <f t="shared" si="142"/>
        <v>0</v>
      </c>
    </row>
    <row r="290" spans="1:4" s="12" customFormat="1" ht="30" x14ac:dyDescent="0.25">
      <c r="A290" s="84">
        <v>911000</v>
      </c>
      <c r="B290" s="85" t="s">
        <v>63</v>
      </c>
      <c r="C290" s="86">
        <f t="shared" ref="C290:D290" si="143">C291+C292+C293+C294+C295</f>
        <v>0</v>
      </c>
      <c r="D290" s="86">
        <f t="shared" si="143"/>
        <v>0</v>
      </c>
    </row>
    <row r="291" spans="1:4" s="12" customFormat="1" ht="45" x14ac:dyDescent="0.25">
      <c r="A291" s="87">
        <v>911100</v>
      </c>
      <c r="B291" s="88" t="s">
        <v>199</v>
      </c>
      <c r="C291" s="51">
        <v>0</v>
      </c>
      <c r="D291" s="51">
        <v>0</v>
      </c>
    </row>
    <row r="292" spans="1:4" s="12" customFormat="1" ht="30" x14ac:dyDescent="0.25">
      <c r="A292" s="87">
        <v>911200</v>
      </c>
      <c r="B292" s="88" t="s">
        <v>200</v>
      </c>
      <c r="C292" s="51">
        <v>0</v>
      </c>
      <c r="D292" s="51">
        <v>0</v>
      </c>
    </row>
    <row r="293" spans="1:4" s="12" customFormat="1" ht="45" x14ac:dyDescent="0.25">
      <c r="A293" s="87">
        <v>911300</v>
      </c>
      <c r="B293" s="88" t="s">
        <v>201</v>
      </c>
      <c r="C293" s="51">
        <v>0</v>
      </c>
      <c r="D293" s="51">
        <v>0</v>
      </c>
    </row>
    <row r="294" spans="1:4" s="12" customFormat="1" ht="30" x14ac:dyDescent="0.25">
      <c r="A294" s="87">
        <v>911400</v>
      </c>
      <c r="B294" s="88" t="s">
        <v>202</v>
      </c>
      <c r="C294" s="51">
        <v>0</v>
      </c>
      <c r="D294" s="51">
        <v>0</v>
      </c>
    </row>
    <row r="295" spans="1:4" s="12" customFormat="1" ht="45" x14ac:dyDescent="0.25">
      <c r="A295" s="87">
        <v>911500</v>
      </c>
      <c r="B295" s="88" t="s">
        <v>203</v>
      </c>
      <c r="C295" s="51">
        <v>0</v>
      </c>
      <c r="D295" s="51">
        <v>0</v>
      </c>
    </row>
    <row r="296" spans="1:4" s="12" customFormat="1" ht="75" x14ac:dyDescent="0.25">
      <c r="A296" s="84">
        <v>918000</v>
      </c>
      <c r="B296" s="85" t="s">
        <v>64</v>
      </c>
      <c r="C296" s="86">
        <f t="shared" ref="C296:D296" si="144">C297+C298</f>
        <v>62000</v>
      </c>
      <c r="D296" s="86">
        <f t="shared" si="144"/>
        <v>0</v>
      </c>
    </row>
    <row r="297" spans="1:4" s="12" customFormat="1" ht="75" x14ac:dyDescent="0.25">
      <c r="A297" s="87">
        <v>918100</v>
      </c>
      <c r="B297" s="88" t="s">
        <v>204</v>
      </c>
      <c r="C297" s="51">
        <v>62000</v>
      </c>
      <c r="D297" s="51">
        <v>0</v>
      </c>
    </row>
    <row r="298" spans="1:4" s="12" customFormat="1" ht="90" x14ac:dyDescent="0.25">
      <c r="A298" s="87">
        <v>918200</v>
      </c>
      <c r="B298" s="88" t="s">
        <v>205</v>
      </c>
      <c r="C298" s="89">
        <v>0</v>
      </c>
      <c r="D298" s="51">
        <v>0</v>
      </c>
    </row>
    <row r="299" spans="1:4" s="15" customFormat="1" ht="45" x14ac:dyDescent="0.25">
      <c r="A299" s="84">
        <v>610000</v>
      </c>
      <c r="B299" s="81" t="s">
        <v>206</v>
      </c>
      <c r="C299" s="82">
        <f t="shared" ref="C299:D299" si="145">C300+C306</f>
        <v>0</v>
      </c>
      <c r="D299" s="82">
        <f t="shared" si="145"/>
        <v>0</v>
      </c>
    </row>
    <row r="300" spans="1:4" s="15" customFormat="1" ht="45" x14ac:dyDescent="0.25">
      <c r="A300" s="84">
        <v>611000</v>
      </c>
      <c r="B300" s="85" t="s">
        <v>66</v>
      </c>
      <c r="C300" s="86">
        <f t="shared" ref="C300:D300" si="146">C301+C302+C303+C304+C305</f>
        <v>0</v>
      </c>
      <c r="D300" s="86">
        <f t="shared" si="146"/>
        <v>0</v>
      </c>
    </row>
    <row r="301" spans="1:4" s="11" customFormat="1" ht="45" x14ac:dyDescent="0.25">
      <c r="A301" s="90">
        <v>611100</v>
      </c>
      <c r="B301" s="88" t="s">
        <v>207</v>
      </c>
      <c r="C301" s="51">
        <v>0</v>
      </c>
      <c r="D301" s="51">
        <v>0</v>
      </c>
    </row>
    <row r="302" spans="1:4" s="11" customFormat="1" ht="30" x14ac:dyDescent="0.25">
      <c r="A302" s="90">
        <v>611200</v>
      </c>
      <c r="B302" s="88" t="s">
        <v>208</v>
      </c>
      <c r="C302" s="51">
        <v>0</v>
      </c>
      <c r="D302" s="51">
        <v>0</v>
      </c>
    </row>
    <row r="303" spans="1:4" s="11" customFormat="1" ht="30" x14ac:dyDescent="0.25">
      <c r="A303" s="90">
        <v>611300</v>
      </c>
      <c r="B303" s="88" t="s">
        <v>209</v>
      </c>
      <c r="C303" s="51">
        <v>0</v>
      </c>
      <c r="D303" s="51">
        <v>0</v>
      </c>
    </row>
    <row r="304" spans="1:4" s="11" customFormat="1" ht="30" x14ac:dyDescent="0.25">
      <c r="A304" s="90">
        <v>611400</v>
      </c>
      <c r="B304" s="88" t="s">
        <v>210</v>
      </c>
      <c r="C304" s="51">
        <v>0</v>
      </c>
      <c r="D304" s="51">
        <v>0</v>
      </c>
    </row>
    <row r="305" spans="1:4" s="11" customFormat="1" ht="45" x14ac:dyDescent="0.25">
      <c r="A305" s="90">
        <v>611500</v>
      </c>
      <c r="B305" s="91" t="s">
        <v>211</v>
      </c>
      <c r="C305" s="51">
        <v>0</v>
      </c>
      <c r="D305" s="51">
        <v>0</v>
      </c>
    </row>
    <row r="306" spans="1:4" s="11" customFormat="1" ht="90" x14ac:dyDescent="0.25">
      <c r="A306" s="84">
        <v>618000</v>
      </c>
      <c r="B306" s="85" t="s">
        <v>67</v>
      </c>
      <c r="C306" s="92">
        <f>C307+C308</f>
        <v>0</v>
      </c>
      <c r="D306" s="92">
        <f t="shared" ref="D306" si="147">D307+D308</f>
        <v>0</v>
      </c>
    </row>
    <row r="307" spans="1:4" s="11" customFormat="1" ht="75" x14ac:dyDescent="0.25">
      <c r="A307" s="90">
        <v>618100</v>
      </c>
      <c r="B307" s="88" t="s">
        <v>212</v>
      </c>
      <c r="C307" s="93">
        <v>0</v>
      </c>
      <c r="D307" s="51">
        <v>0</v>
      </c>
    </row>
    <row r="308" spans="1:4" s="11" customFormat="1" ht="90" x14ac:dyDescent="0.25">
      <c r="A308" s="90">
        <v>618200</v>
      </c>
      <c r="B308" s="88" t="s">
        <v>213</v>
      </c>
      <c r="C308" s="94">
        <v>0</v>
      </c>
      <c r="D308" s="51">
        <v>0</v>
      </c>
    </row>
    <row r="309" spans="1:4" s="12" customFormat="1" x14ac:dyDescent="0.25">
      <c r="A309" s="95"/>
      <c r="B309" s="96"/>
      <c r="C309" s="97"/>
      <c r="D309" s="97"/>
    </row>
    <row r="310" spans="1:4" s="12" customFormat="1" ht="30" x14ac:dyDescent="0.25">
      <c r="A310" s="87"/>
      <c r="B310" s="35" t="s">
        <v>214</v>
      </c>
      <c r="C310" s="45">
        <f t="shared" ref="C310:D310" si="148">C311-C318</f>
        <v>3116166</v>
      </c>
      <c r="D310" s="45">
        <f t="shared" si="148"/>
        <v>0</v>
      </c>
    </row>
    <row r="311" spans="1:4" s="12" customFormat="1" ht="30" x14ac:dyDescent="0.25">
      <c r="A311" s="83">
        <v>920000</v>
      </c>
      <c r="B311" s="35" t="s">
        <v>215</v>
      </c>
      <c r="C311" s="45">
        <f t="shared" ref="C311:D311" si="149">C312+C315</f>
        <v>5500000</v>
      </c>
      <c r="D311" s="45">
        <f t="shared" si="149"/>
        <v>0</v>
      </c>
    </row>
    <row r="312" spans="1:4" s="12" customFormat="1" ht="30" x14ac:dyDescent="0.25">
      <c r="A312" s="84">
        <v>921000</v>
      </c>
      <c r="B312" s="53" t="s">
        <v>70</v>
      </c>
      <c r="C312" s="47">
        <f t="shared" ref="C312:D312" si="150">C313+C314</f>
        <v>5500000</v>
      </c>
      <c r="D312" s="47">
        <f t="shared" si="150"/>
        <v>0</v>
      </c>
    </row>
    <row r="313" spans="1:4" s="12" customFormat="1" ht="60" x14ac:dyDescent="0.25">
      <c r="A313" s="87">
        <v>921100</v>
      </c>
      <c r="B313" s="36" t="s">
        <v>216</v>
      </c>
      <c r="C313" s="50">
        <v>5500000</v>
      </c>
      <c r="D313" s="51">
        <v>0</v>
      </c>
    </row>
    <row r="314" spans="1:4" s="12" customFormat="1" ht="30" x14ac:dyDescent="0.25">
      <c r="A314" s="87">
        <v>921200</v>
      </c>
      <c r="B314" s="36" t="s">
        <v>217</v>
      </c>
      <c r="C314" s="50">
        <v>0</v>
      </c>
      <c r="D314" s="51">
        <v>0</v>
      </c>
    </row>
    <row r="315" spans="1:4" s="12" customFormat="1" ht="75" x14ac:dyDescent="0.25">
      <c r="A315" s="84">
        <v>928000</v>
      </c>
      <c r="B315" s="53" t="s">
        <v>71</v>
      </c>
      <c r="C315" s="47">
        <f t="shared" ref="C315:D315" si="151">C316+C317</f>
        <v>0</v>
      </c>
      <c r="D315" s="47">
        <f t="shared" si="151"/>
        <v>0</v>
      </c>
    </row>
    <row r="316" spans="1:4" s="12" customFormat="1" ht="60" x14ac:dyDescent="0.25">
      <c r="A316" s="87">
        <v>928100</v>
      </c>
      <c r="B316" s="36" t="s">
        <v>218</v>
      </c>
      <c r="C316" s="50">
        <v>0</v>
      </c>
      <c r="D316" s="51">
        <v>0</v>
      </c>
    </row>
    <row r="317" spans="1:4" s="12" customFormat="1" ht="75" x14ac:dyDescent="0.25">
      <c r="A317" s="87">
        <v>928200</v>
      </c>
      <c r="B317" s="36" t="s">
        <v>219</v>
      </c>
      <c r="C317" s="50">
        <v>0</v>
      </c>
      <c r="D317" s="51">
        <v>0</v>
      </c>
    </row>
    <row r="318" spans="1:4" s="15" customFormat="1" ht="30" x14ac:dyDescent="0.25">
      <c r="A318" s="98">
        <v>620000</v>
      </c>
      <c r="B318" s="81" t="s">
        <v>220</v>
      </c>
      <c r="C318" s="82">
        <f t="shared" ref="C318:D318" si="152">C319+C325</f>
        <v>2383834</v>
      </c>
      <c r="D318" s="82">
        <f t="shared" si="152"/>
        <v>0</v>
      </c>
    </row>
    <row r="319" spans="1:4" s="15" customFormat="1" ht="30" x14ac:dyDescent="0.25">
      <c r="A319" s="98">
        <v>621000</v>
      </c>
      <c r="B319" s="85" t="s">
        <v>73</v>
      </c>
      <c r="C319" s="86">
        <f t="shared" ref="C319:D319" si="153">C320+C321+C322+C323+C324</f>
        <v>2074834</v>
      </c>
      <c r="D319" s="86">
        <f t="shared" si="153"/>
        <v>0</v>
      </c>
    </row>
    <row r="320" spans="1:4" s="11" customFormat="1" ht="75" x14ac:dyDescent="0.25">
      <c r="A320" s="90">
        <v>621100</v>
      </c>
      <c r="B320" s="88" t="s">
        <v>221</v>
      </c>
      <c r="C320" s="51">
        <v>397834</v>
      </c>
      <c r="D320" s="51">
        <v>0</v>
      </c>
    </row>
    <row r="321" spans="1:4" s="11" customFormat="1" ht="60" x14ac:dyDescent="0.25">
      <c r="A321" s="90">
        <v>621200</v>
      </c>
      <c r="B321" s="88" t="s">
        <v>222</v>
      </c>
      <c r="C321" s="51">
        <v>0</v>
      </c>
      <c r="D321" s="51">
        <v>0</v>
      </c>
    </row>
    <row r="322" spans="1:4" s="11" customFormat="1" ht="45" x14ac:dyDescent="0.25">
      <c r="A322" s="90">
        <v>621300</v>
      </c>
      <c r="B322" s="88" t="s">
        <v>223</v>
      </c>
      <c r="C322" s="51">
        <v>1677000</v>
      </c>
      <c r="D322" s="51">
        <v>0</v>
      </c>
    </row>
    <row r="323" spans="1:4" s="11" customFormat="1" ht="27.75" customHeight="1" x14ac:dyDescent="0.25">
      <c r="A323" s="90">
        <v>621400</v>
      </c>
      <c r="B323" s="88" t="s">
        <v>224</v>
      </c>
      <c r="C323" s="51">
        <v>0</v>
      </c>
      <c r="D323" s="51">
        <v>0</v>
      </c>
    </row>
    <row r="324" spans="1:4" s="11" customFormat="1" ht="30" x14ac:dyDescent="0.25">
      <c r="A324" s="90">
        <v>621900</v>
      </c>
      <c r="B324" s="88" t="s">
        <v>225</v>
      </c>
      <c r="C324" s="51">
        <v>0</v>
      </c>
      <c r="D324" s="51">
        <v>0</v>
      </c>
    </row>
    <row r="325" spans="1:4" s="11" customFormat="1" ht="75" x14ac:dyDescent="0.25">
      <c r="A325" s="98">
        <v>628000</v>
      </c>
      <c r="B325" s="85" t="s">
        <v>74</v>
      </c>
      <c r="C325" s="86">
        <f t="shared" ref="C325:D325" si="154">C326+C327</f>
        <v>309000</v>
      </c>
      <c r="D325" s="86">
        <f t="shared" si="154"/>
        <v>0</v>
      </c>
    </row>
    <row r="326" spans="1:4" s="11" customFormat="1" ht="24" customHeight="1" x14ac:dyDescent="0.25">
      <c r="A326" s="90">
        <v>628100</v>
      </c>
      <c r="B326" s="88" t="s">
        <v>226</v>
      </c>
      <c r="C326" s="51">
        <v>309000</v>
      </c>
      <c r="D326" s="51">
        <v>0</v>
      </c>
    </row>
    <row r="327" spans="1:4" s="11" customFormat="1" ht="75" x14ac:dyDescent="0.25">
      <c r="A327" s="90">
        <v>628200</v>
      </c>
      <c r="B327" s="88" t="s">
        <v>227</v>
      </c>
      <c r="C327" s="51">
        <v>0</v>
      </c>
      <c r="D327" s="51">
        <v>0</v>
      </c>
    </row>
    <row r="328" spans="1:4" s="11" customFormat="1" x14ac:dyDescent="0.25">
      <c r="A328" s="107"/>
      <c r="B328" s="108"/>
      <c r="C328" s="58"/>
      <c r="D328" s="58"/>
    </row>
    <row r="329" spans="1:4" s="11" customFormat="1" ht="30" x14ac:dyDescent="0.25">
      <c r="A329" s="90"/>
      <c r="B329" s="81" t="s">
        <v>228</v>
      </c>
      <c r="C329" s="82">
        <f t="shared" ref="C329:D329" si="155">C330-C339</f>
        <v>39180</v>
      </c>
      <c r="D329" s="82">
        <f t="shared" si="155"/>
        <v>0</v>
      </c>
    </row>
    <row r="330" spans="1:4" s="12" customFormat="1" x14ac:dyDescent="0.25">
      <c r="A330" s="83">
        <v>930000</v>
      </c>
      <c r="B330" s="35" t="s">
        <v>229</v>
      </c>
      <c r="C330" s="45">
        <f t="shared" ref="C330:D330" si="156">C331+C336</f>
        <v>1476193</v>
      </c>
      <c r="D330" s="45">
        <f t="shared" si="156"/>
        <v>0</v>
      </c>
    </row>
    <row r="331" spans="1:4" s="12" customFormat="1" x14ac:dyDescent="0.25">
      <c r="A331" s="84">
        <v>931000</v>
      </c>
      <c r="B331" s="53" t="s">
        <v>77</v>
      </c>
      <c r="C331" s="47">
        <f t="shared" ref="C331:D331" si="157">C332+C333+C334+C335</f>
        <v>756000</v>
      </c>
      <c r="D331" s="47">
        <f t="shared" si="157"/>
        <v>0</v>
      </c>
    </row>
    <row r="332" spans="1:4" s="12" customFormat="1" ht="45" x14ac:dyDescent="0.25">
      <c r="A332" s="87">
        <v>931100</v>
      </c>
      <c r="B332" s="36" t="s">
        <v>230</v>
      </c>
      <c r="C332" s="50">
        <v>727000</v>
      </c>
      <c r="D332" s="51">
        <v>0</v>
      </c>
    </row>
    <row r="333" spans="1:4" s="12" customFormat="1" ht="30" x14ac:dyDescent="0.25">
      <c r="A333" s="87">
        <v>931200</v>
      </c>
      <c r="B333" s="36" t="s">
        <v>231</v>
      </c>
      <c r="C333" s="50">
        <v>15000</v>
      </c>
      <c r="D333" s="51">
        <v>0</v>
      </c>
    </row>
    <row r="334" spans="1:4" s="12" customFormat="1" ht="30" x14ac:dyDescent="0.25">
      <c r="A334" s="87">
        <v>931300</v>
      </c>
      <c r="B334" s="36" t="s">
        <v>232</v>
      </c>
      <c r="C334" s="50">
        <v>4000</v>
      </c>
      <c r="D334" s="51">
        <v>0</v>
      </c>
    </row>
    <row r="335" spans="1:4" s="12" customFormat="1" x14ac:dyDescent="0.25">
      <c r="A335" s="87">
        <v>931900</v>
      </c>
      <c r="B335" s="36" t="s">
        <v>77</v>
      </c>
      <c r="C335" s="50">
        <v>10000</v>
      </c>
      <c r="D335" s="51">
        <v>0</v>
      </c>
    </row>
    <row r="336" spans="1:4" s="12" customFormat="1" ht="60" x14ac:dyDescent="0.25">
      <c r="A336" s="84">
        <v>938000</v>
      </c>
      <c r="B336" s="53" t="s">
        <v>78</v>
      </c>
      <c r="C336" s="47">
        <f t="shared" ref="C336:D336" si="158">C337+C338</f>
        <v>720193</v>
      </c>
      <c r="D336" s="47">
        <f t="shared" si="158"/>
        <v>0</v>
      </c>
    </row>
    <row r="337" spans="1:4" s="12" customFormat="1" ht="60" x14ac:dyDescent="0.25">
      <c r="A337" s="87">
        <v>938100</v>
      </c>
      <c r="B337" s="36" t="s">
        <v>233</v>
      </c>
      <c r="C337" s="50">
        <v>720193</v>
      </c>
      <c r="D337" s="51">
        <v>0</v>
      </c>
    </row>
    <row r="338" spans="1:4" s="12" customFormat="1" ht="75" x14ac:dyDescent="0.25">
      <c r="A338" s="87">
        <v>938200</v>
      </c>
      <c r="B338" s="36" t="s">
        <v>234</v>
      </c>
      <c r="C338" s="50">
        <v>0</v>
      </c>
      <c r="D338" s="51">
        <v>0</v>
      </c>
    </row>
    <row r="339" spans="1:4" s="11" customFormat="1" x14ac:dyDescent="0.25">
      <c r="A339" s="98">
        <v>630000</v>
      </c>
      <c r="B339" s="35" t="s">
        <v>235</v>
      </c>
      <c r="C339" s="45">
        <f t="shared" ref="C339:D339" si="159">C340+C345</f>
        <v>1437013</v>
      </c>
      <c r="D339" s="45">
        <f t="shared" si="159"/>
        <v>0</v>
      </c>
    </row>
    <row r="340" spans="1:4" s="11" customFormat="1" x14ac:dyDescent="0.25">
      <c r="A340" s="98">
        <v>631000</v>
      </c>
      <c r="B340" s="85" t="s">
        <v>80</v>
      </c>
      <c r="C340" s="86">
        <f t="shared" ref="C340:D340" si="160">C341+C342+C343+C344</f>
        <v>638813</v>
      </c>
      <c r="D340" s="86">
        <f t="shared" si="160"/>
        <v>0</v>
      </c>
    </row>
    <row r="341" spans="1:4" s="11" customFormat="1" ht="45" x14ac:dyDescent="0.25">
      <c r="A341" s="90">
        <v>631100</v>
      </c>
      <c r="B341" s="88" t="s">
        <v>236</v>
      </c>
      <c r="C341" s="51">
        <v>483000</v>
      </c>
      <c r="D341" s="51">
        <v>0</v>
      </c>
    </row>
    <row r="342" spans="1:4" s="11" customFormat="1" ht="30" x14ac:dyDescent="0.25">
      <c r="A342" s="90">
        <v>631200</v>
      </c>
      <c r="B342" s="88" t="s">
        <v>237</v>
      </c>
      <c r="C342" s="51">
        <v>20000</v>
      </c>
      <c r="D342" s="51">
        <v>0</v>
      </c>
    </row>
    <row r="343" spans="1:4" s="11" customFormat="1" ht="30" x14ac:dyDescent="0.25">
      <c r="A343" s="90">
        <v>631300</v>
      </c>
      <c r="B343" s="88" t="s">
        <v>238</v>
      </c>
      <c r="C343" s="51">
        <v>4000</v>
      </c>
      <c r="D343" s="51">
        <v>0</v>
      </c>
    </row>
    <row r="344" spans="1:4" s="11" customFormat="1" x14ac:dyDescent="0.25">
      <c r="A344" s="90">
        <v>631900</v>
      </c>
      <c r="B344" s="88" t="s">
        <v>80</v>
      </c>
      <c r="C344" s="51">
        <v>131813</v>
      </c>
      <c r="D344" s="51">
        <v>0</v>
      </c>
    </row>
    <row r="345" spans="1:4" s="11" customFormat="1" ht="60" x14ac:dyDescent="0.25">
      <c r="A345" s="98">
        <v>638000</v>
      </c>
      <c r="B345" s="85" t="s">
        <v>81</v>
      </c>
      <c r="C345" s="86">
        <f t="shared" ref="C345:D345" si="161">C346+C347</f>
        <v>798200</v>
      </c>
      <c r="D345" s="86">
        <f t="shared" si="161"/>
        <v>0</v>
      </c>
    </row>
    <row r="346" spans="1:4" s="11" customFormat="1" ht="60" x14ac:dyDescent="0.25">
      <c r="A346" s="90">
        <v>638100</v>
      </c>
      <c r="B346" s="88" t="s">
        <v>239</v>
      </c>
      <c r="C346" s="51">
        <v>798200</v>
      </c>
      <c r="D346" s="51">
        <v>0</v>
      </c>
    </row>
    <row r="347" spans="1:4" s="11" customFormat="1" ht="75" x14ac:dyDescent="0.25">
      <c r="A347" s="90">
        <v>638200</v>
      </c>
      <c r="B347" s="88" t="s">
        <v>240</v>
      </c>
      <c r="C347" s="51">
        <v>0</v>
      </c>
      <c r="D347" s="51">
        <v>0</v>
      </c>
    </row>
    <row r="348" spans="1:4" s="11" customFormat="1" ht="45" x14ac:dyDescent="0.25">
      <c r="A348" s="26" t="s">
        <v>1</v>
      </c>
      <c r="B348" s="26" t="s">
        <v>241</v>
      </c>
      <c r="C348" s="101">
        <v>10112571</v>
      </c>
      <c r="D348" s="99">
        <v>0</v>
      </c>
    </row>
    <row r="349" spans="1:4" ht="17.25" customHeight="1" x14ac:dyDescent="0.25">
      <c r="A349" s="41"/>
      <c r="B349" s="42"/>
    </row>
  </sheetData>
  <mergeCells count="10">
    <mergeCell ref="A101:B101"/>
    <mergeCell ref="A161:B161"/>
    <mergeCell ref="A189:D190"/>
    <mergeCell ref="A193:B193"/>
    <mergeCell ref="A250:B250"/>
    <mergeCell ref="A283:D283"/>
    <mergeCell ref="A97:D97"/>
    <mergeCell ref="A6:D6"/>
    <mergeCell ref="A7:D7"/>
    <mergeCell ref="A328:B328"/>
  </mergeCells>
  <pageMargins left="0.43307086614173229" right="0.35433070866141736" top="0.74803149606299213" bottom="0.74803149606299213" header="0.31496062992125984" footer="0.31496062992125984"/>
  <pageSetup paperSize="9" scale="90" orientation="landscape" r:id="rId1"/>
  <headerFooter differentFirst="1">
    <oddFooter>&amp;CPage &amp;P</oddFooter>
    <firstFooter>&amp;CPage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 Kličić</dc:creator>
  <cp:lastModifiedBy>Admira Kličić</cp:lastModifiedBy>
  <cp:lastPrinted>2022-12-23T07:16:19Z</cp:lastPrinted>
  <dcterms:created xsi:type="dcterms:W3CDTF">2016-11-07T09:05:37Z</dcterms:created>
  <dcterms:modified xsi:type="dcterms:W3CDTF">2023-03-22T07:43:49Z</dcterms:modified>
</cp:coreProperties>
</file>