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ank\Desktop\"/>
    </mc:Choice>
  </mc:AlternateContent>
  <bookViews>
    <workbookView xWindow="0" yWindow="0" windowWidth="28155" windowHeight="11580"/>
  </bookViews>
  <sheets>
    <sheet name="Подстицаји" sheetId="1" r:id="rId1"/>
    <sheet name="Sheet2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  <c r="F9" i="2"/>
  <c r="D63" i="1"/>
  <c r="G63" i="1" l="1"/>
  <c r="F63" i="1"/>
  <c r="E63" i="1"/>
  <c r="G50" i="1"/>
  <c r="G51" i="1" s="1"/>
  <c r="F51" i="1"/>
  <c r="E51" i="1"/>
  <c r="D51" i="1"/>
  <c r="D44" i="1" l="1"/>
  <c r="E44" i="1"/>
  <c r="F44" i="1"/>
  <c r="G44" i="1"/>
  <c r="D36" i="1"/>
  <c r="E36" i="1"/>
  <c r="F36" i="1"/>
  <c r="G36" i="1"/>
  <c r="C8" i="2"/>
  <c r="C7" i="2"/>
  <c r="C6" i="2"/>
  <c r="F5" i="2"/>
  <c r="E30" i="1"/>
  <c r="D30" i="1"/>
  <c r="G29" i="1"/>
  <c r="G28" i="1"/>
  <c r="G27" i="1"/>
  <c r="G26" i="1"/>
  <c r="F25" i="1"/>
  <c r="G25" i="1" s="1"/>
  <c r="G24" i="1"/>
  <c r="G23" i="1"/>
  <c r="F22" i="1"/>
  <c r="G22" i="1" s="1"/>
  <c r="F21" i="1"/>
  <c r="G21" i="1" s="1"/>
  <c r="G20" i="1"/>
  <c r="G19" i="1"/>
  <c r="G18" i="1"/>
  <c r="G17" i="1"/>
  <c r="G16" i="1"/>
  <c r="G15" i="1"/>
  <c r="F14" i="1"/>
  <c r="G14" i="1" s="1"/>
  <c r="G13" i="1"/>
  <c r="G12" i="1"/>
  <c r="G11" i="1"/>
  <c r="F10" i="1"/>
  <c r="G10" i="1" s="1"/>
  <c r="F9" i="1"/>
  <c r="G9" i="1" s="1"/>
  <c r="G8" i="1"/>
  <c r="F7" i="1"/>
  <c r="G6" i="1"/>
  <c r="G5" i="1"/>
  <c r="G4" i="1"/>
  <c r="C9" i="2" l="1"/>
  <c r="F30" i="1"/>
  <c r="G30" i="1" s="1"/>
  <c r="G7" i="1"/>
</calcChain>
</file>

<file path=xl/sharedStrings.xml><?xml version="1.0" encoding="utf-8"?>
<sst xmlns="http://schemas.openxmlformats.org/spreadsheetml/2006/main" count="124" uniqueCount="87">
  <si>
    <t>Мјере</t>
  </si>
  <si>
    <t xml:space="preserve">Бр.члана </t>
  </si>
  <si>
    <t>ВРСТА ПОДСТИЦАЈА</t>
  </si>
  <si>
    <t>Број поднешених захтјева</t>
  </si>
  <si>
    <t>Разлика</t>
  </si>
  <si>
    <t>Мјера1.</t>
  </si>
  <si>
    <t>8.</t>
  </si>
  <si>
    <t>УЗГОЈ МУЗНИХ ГРЛА</t>
  </si>
  <si>
    <t>Директни подстицаји пољопривредним произвођачима за постојећу производњу</t>
  </si>
  <si>
    <t>9.</t>
  </si>
  <si>
    <t>УЗГОЈ СТЕОНИХ ЈУНИЦА</t>
  </si>
  <si>
    <t>УЗГОЈ У СИСТЕМУ КРАВА- ТЕЛЕ</t>
  </si>
  <si>
    <t>11.</t>
  </si>
  <si>
    <t>УЗГОЈ ТОВНЕ ЈУНАДИ</t>
  </si>
  <si>
    <t>12.</t>
  </si>
  <si>
    <t>УЗГОЈ ОВАЦА И КОЗА</t>
  </si>
  <si>
    <t>13.</t>
  </si>
  <si>
    <t>УЗГОЈ КРМАЧА И НАЗИМИЦА</t>
  </si>
  <si>
    <t>14.</t>
  </si>
  <si>
    <t>ТОВ СВИЊА</t>
  </si>
  <si>
    <t>15.</t>
  </si>
  <si>
    <t>УЗГОЈ КОКА НОСИЉА</t>
  </si>
  <si>
    <t>16.</t>
  </si>
  <si>
    <t>УЗГОЈ БРОЈЛЕРА</t>
  </si>
  <si>
    <t>17.</t>
  </si>
  <si>
    <t>УЗГОЈ ПЧЕЛА</t>
  </si>
  <si>
    <t>18.</t>
  </si>
  <si>
    <t>ПРОИЗВОДЊА ПОВРЋА И ЦВИЈЕЋА У ЗАТВОРЕНОМ ПРОСТОРУ</t>
  </si>
  <si>
    <t>19.</t>
  </si>
  <si>
    <t>ПРОИЗВОДЊА ПОВРЋА НА ОТВОРЕНОМ</t>
  </si>
  <si>
    <t>20.</t>
  </si>
  <si>
    <t>ПРОИЗВОДЊА ВОЋА</t>
  </si>
  <si>
    <t>21.</t>
  </si>
  <si>
    <t>ПРОИЗВОДЊА ГЉИВА</t>
  </si>
  <si>
    <t xml:space="preserve">Мјера 2. </t>
  </si>
  <si>
    <t>23.</t>
  </si>
  <si>
    <t>НАБАВКА НОВЕ МЕХАНИЗАЦИЈЕ</t>
  </si>
  <si>
    <t>Подршка руралном развоју</t>
  </si>
  <si>
    <t>24.</t>
  </si>
  <si>
    <t>ОРГАНСКА ПРОИЗВОДЊА</t>
  </si>
  <si>
    <t>25.</t>
  </si>
  <si>
    <t>ПРОИЗВОДЊА ЉЕКОВИТОГ И АРОМАТИЧНОГ БИЉА</t>
  </si>
  <si>
    <t>26.</t>
  </si>
  <si>
    <t>НАБАВКА СЈЕМЕНА ЗА СЈЕТВУ КУКУРУЗА</t>
  </si>
  <si>
    <t>27.</t>
  </si>
  <si>
    <t>НАБАВКА СЈЕМЕНА ЗА СЈЕТВУ СОЈЕ</t>
  </si>
  <si>
    <t>28.</t>
  </si>
  <si>
    <t>НАБАВКА СЈЕМЕНА ЗА СЈЕТВУ ПШЕНИЦЕ</t>
  </si>
  <si>
    <t>29.</t>
  </si>
  <si>
    <t>НАБАВКА СЈЕМЕНА ЗА СЈЕТВУ ФАЦЕЛИЈЕ</t>
  </si>
  <si>
    <t>30.</t>
  </si>
  <si>
    <t>ПРЕМИЈА ОСИГУРАЊА ВОЋАРСКЕ ПРОИЗВОДЊЕ</t>
  </si>
  <si>
    <t>31.</t>
  </si>
  <si>
    <t>ПОДРШКА РАДУ ПОЉОПРИВРЕДНИХ УДРУЖЕЊА И ЗАДРУГА</t>
  </si>
  <si>
    <t>32.</t>
  </si>
  <si>
    <t>ПОДРШКА ОДРЖАВАЊУ СТРУЧНИХ ПРЕДАВАЊА, САЈМОВИ...</t>
  </si>
  <si>
    <t>33.</t>
  </si>
  <si>
    <t>ПОДРШКА ЗА ЗАКУП ТЕЗГИ</t>
  </si>
  <si>
    <t>ПОДРШКА ЗА ВАНРЕДНЕ ПОТРЕБЕ</t>
  </si>
  <si>
    <t>Правилник о условима и начину оставривања подстицаја у пољопривредној производњи и руралном развоју на територији града Приједора за 2022. годину</t>
  </si>
  <si>
    <t>Млијека</t>
  </si>
  <si>
    <t>Пластеници (Муслим)</t>
  </si>
  <si>
    <t>Учешће Града у реализацији пројеката из Стратегије, финансираних из екстерних извора (ЕУ фондови, билатерални донатори)</t>
  </si>
  <si>
    <t>Р.б.</t>
  </si>
  <si>
    <t>Изводјена средства</t>
  </si>
  <si>
    <t>Број одобрених захтјева</t>
  </si>
  <si>
    <t>Назив правилника</t>
  </si>
  <si>
    <t>Правилник о коришћењу средстава од наплаћене накнаде по основу промјене намјене пољопривредног земљишта у непољопривредне сврхе и закупнине за пољопивредно земљиште у својини Републике Српске за 2022. годину</t>
  </si>
  <si>
    <t>1.</t>
  </si>
  <si>
    <t>2.</t>
  </si>
  <si>
    <t>3.</t>
  </si>
  <si>
    <t>4.</t>
  </si>
  <si>
    <t>5.</t>
  </si>
  <si>
    <t>РЕАЛИЗОВАНО У 2022, КМ</t>
  </si>
  <si>
    <t>Суфинасирање набавке минералног ђубрива</t>
  </si>
  <si>
    <t>Правилник "Премија по литру произведеног и проданог крављег млијека"</t>
  </si>
  <si>
    <t>Први обрачунски период (01.11.2021. - 31.03.2022.)</t>
  </si>
  <si>
    <t>Други обрачунски период (01.04. - 31.08. 2022.)</t>
  </si>
  <si>
    <t xml:space="preserve">Суфинансирање набавке нових пластеника </t>
  </si>
  <si>
    <t>Суфинасирање набавке оваца - Удружење овчара и козара РС</t>
  </si>
  <si>
    <t>Суфинансирање набавке шљиве -ПЗ Кооператива</t>
  </si>
  <si>
    <t>Суфинасирање набавке линије за цијеђење сока -ПЗ Кооператива</t>
  </si>
  <si>
    <t>Суфинасирање набавка сјемена соје -ПЗ Агроприједор</t>
  </si>
  <si>
    <t>Суфинасирање набавке садница јагоде - ПЗ Кооператива</t>
  </si>
  <si>
    <t>Суфинасирање студиске посјете сајам " Интерпома Болззано" ПЗ Кооператива</t>
  </si>
  <si>
    <t xml:space="preserve">Суфинансирање набавке нових пластеника (Град 23.008,00 КМ, НВО Муслим Аид Ассоциатион Сарајево 23.008,00 КМ                                                               и 20 корисника 11.504,00 КМ) </t>
  </si>
  <si>
    <t>Подршка руралном развоју кроз пројекте финансиране од стране Министарства пољопривреде шумарства и водопривреде - АПЦУ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</si>
</sst>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1" fontId="3" fillId="0" borderId="8" xfId="0" applyNumberFormat="1" applyFont="1" applyFill="1" applyBorder="1"/>
    <xf numFmtId="1" fontId="3" fillId="0" borderId="7" xfId="0" applyNumberFormat="1" applyFont="1" applyFill="1" applyBorder="1"/>
    <xf numFmtId="0" fontId="3" fillId="0" borderId="9" xfId="0" applyFont="1" applyFill="1" applyBorder="1" applyAlignment="1">
      <alignment vertical="center" wrapText="1"/>
    </xf>
    <xf numFmtId="1" fontId="3" fillId="0" borderId="10" xfId="0" applyNumberFormat="1" applyFont="1" applyFill="1" applyBorder="1"/>
    <xf numFmtId="1" fontId="3" fillId="0" borderId="9" xfId="0" applyNumberFormat="1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1" fontId="3" fillId="0" borderId="15" xfId="0" applyNumberFormat="1" applyFont="1" applyFill="1" applyBorder="1"/>
    <xf numFmtId="1" fontId="3" fillId="0" borderId="16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" fontId="3" fillId="0" borderId="2" xfId="0" applyNumberFormat="1" applyFont="1" applyFill="1" applyBorder="1"/>
    <xf numFmtId="1" fontId="3" fillId="0" borderId="13" xfId="0" applyNumberFormat="1" applyFont="1" applyFill="1" applyBorder="1"/>
    <xf numFmtId="0" fontId="2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 wrapText="1"/>
    </xf>
    <xf numFmtId="1" fontId="3" fillId="0" borderId="21" xfId="0" applyNumberFormat="1" applyFont="1" applyFill="1" applyBorder="1"/>
    <xf numFmtId="1" fontId="3" fillId="0" borderId="20" xfId="0" applyNumberFormat="1" applyFont="1" applyFill="1" applyBorder="1"/>
    <xf numFmtId="0" fontId="3" fillId="0" borderId="16" xfId="0" applyFont="1" applyFill="1" applyBorder="1" applyAlignment="1">
      <alignment vertical="center" wrapText="1"/>
    </xf>
    <xf numFmtId="1" fontId="3" fillId="0" borderId="22" xfId="0" applyNumberFormat="1" applyFont="1" applyFill="1" applyBorder="1"/>
    <xf numFmtId="0" fontId="3" fillId="0" borderId="23" xfId="0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2" fontId="0" fillId="0" borderId="23" xfId="0" applyNumberFormat="1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0" fillId="0" borderId="27" xfId="0" applyBorder="1"/>
    <xf numFmtId="2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0" xfId="0" applyAlignment="1">
      <alignment vertical="center"/>
    </xf>
    <xf numFmtId="2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3" fillId="0" borderId="38" xfId="0" applyFont="1" applyFill="1" applyBorder="1" applyAlignment="1">
      <alignment horizontal="right" vertical="center"/>
    </xf>
    <xf numFmtId="0" fontId="0" fillId="0" borderId="40" xfId="0" applyBorder="1"/>
    <xf numFmtId="0" fontId="0" fillId="0" borderId="24" xfId="0" applyBorder="1"/>
    <xf numFmtId="0" fontId="3" fillId="0" borderId="24" xfId="0" applyFont="1" applyFill="1" applyBorder="1" applyAlignment="1">
      <alignment horizontal="right" vertical="center"/>
    </xf>
    <xf numFmtId="0" fontId="0" fillId="0" borderId="25" xfId="0" applyBorder="1"/>
    <xf numFmtId="2" fontId="3" fillId="0" borderId="41" xfId="0" applyNumberFormat="1" applyFont="1" applyFill="1" applyBorder="1" applyAlignment="1">
      <alignment horizontal="right" vertical="center"/>
    </xf>
    <xf numFmtId="2" fontId="3" fillId="0" borderId="42" xfId="0" applyNumberFormat="1" applyFont="1" applyFill="1" applyBorder="1" applyAlignment="1">
      <alignment horizontal="right" vertical="center"/>
    </xf>
    <xf numFmtId="0" fontId="0" fillId="0" borderId="39" xfId="0" applyBorder="1"/>
    <xf numFmtId="0" fontId="0" fillId="0" borderId="34" xfId="0" applyBorder="1"/>
    <xf numFmtId="2" fontId="3" fillId="0" borderId="43" xfId="0" applyNumberFormat="1" applyFont="1" applyFill="1" applyBorder="1" applyAlignment="1">
      <alignment horizontal="right" vertical="center"/>
    </xf>
    <xf numFmtId="0" fontId="0" fillId="0" borderId="28" xfId="0" applyFont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1" fontId="3" fillId="0" borderId="4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12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horizontal="right" vertical="center"/>
    </xf>
    <xf numFmtId="2" fontId="3" fillId="0" borderId="18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2" fontId="0" fillId="0" borderId="12" xfId="0" applyNumberFormat="1" applyFont="1" applyBorder="1" applyAlignment="1">
      <alignment horizontal="right" vertical="center"/>
    </xf>
    <xf numFmtId="0" fontId="0" fillId="0" borderId="31" xfId="0" applyBorder="1"/>
    <xf numFmtId="0" fontId="0" fillId="0" borderId="33" xfId="0" applyBorder="1"/>
    <xf numFmtId="0" fontId="0" fillId="0" borderId="47" xfId="0" applyBorder="1"/>
    <xf numFmtId="0" fontId="0" fillId="0" borderId="49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8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2" fontId="0" fillId="0" borderId="18" xfId="0" applyNumberFormat="1" applyFont="1" applyBorder="1" applyAlignment="1">
      <alignment horizontal="right" vertical="center"/>
    </xf>
    <xf numFmtId="2" fontId="3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zvr&#353;enje%2031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Ђубриво"/>
      <sheetName val="Сјеме"/>
      <sheetName val="TEZGE "/>
      <sheetName val="Подстицаји"/>
      <sheetName val="Sheet12"/>
      <sheetName val="Sheet3"/>
      <sheetName val="Sheet1"/>
      <sheetName val="Pšenica"/>
      <sheetName val="Млијеко 2 дио"/>
      <sheetName val="Млијеко"/>
      <sheetName val="Штете "/>
      <sheetName val="Ванредне потребе"/>
      <sheetName val="Sheet2"/>
      <sheetName val="8"/>
      <sheetName val="9"/>
      <sheetName val="10"/>
      <sheetName val="11"/>
      <sheetName val="12"/>
      <sheetName val="13"/>
      <sheetName val="14"/>
      <sheetName val="17"/>
      <sheetName val="18"/>
      <sheetName val="19"/>
      <sheetName val="20"/>
      <sheetName val="21"/>
      <sheetName val="22"/>
      <sheetName val="23"/>
      <sheetName val="25"/>
      <sheetName val="26"/>
      <sheetName val="27"/>
      <sheetName val="28"/>
      <sheetName val="30"/>
      <sheetName val="31"/>
      <sheetName val="32"/>
      <sheetName val="Tabela"/>
      <sheetName val="Sheet4"/>
    </sheetNames>
    <sheetDataSet>
      <sheetData sheetId="0"/>
      <sheetData sheetId="1">
        <row r="668">
          <cell r="A668">
            <v>667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A13">
            <v>12</v>
          </cell>
        </row>
      </sheetData>
      <sheetData sheetId="17"/>
      <sheetData sheetId="18">
        <row r="20">
          <cell r="A20">
            <v>19</v>
          </cell>
        </row>
      </sheetData>
      <sheetData sheetId="19">
        <row r="6">
          <cell r="A6">
            <v>5</v>
          </cell>
        </row>
      </sheetData>
      <sheetData sheetId="20"/>
      <sheetData sheetId="21">
        <row r="55">
          <cell r="A55">
            <v>54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A5">
            <v>4</v>
          </cell>
        </row>
      </sheetData>
      <sheetData sheetId="30"/>
      <sheetData sheetId="31">
        <row r="15">
          <cell r="A15">
            <v>14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24">
          <cell r="I24">
            <v>132480.62</v>
          </cell>
        </row>
        <row r="25">
          <cell r="I25">
            <v>23008</v>
          </cell>
        </row>
        <row r="33">
          <cell r="I33">
            <v>37012.559999999998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9" workbookViewId="0">
      <selection activeCell="I62" sqref="I62"/>
    </sheetView>
  </sheetViews>
  <sheetFormatPr defaultRowHeight="15" x14ac:dyDescent="0.25"/>
  <cols>
    <col min="1" max="1" width="31.85546875" customWidth="1"/>
    <col min="2" max="2" width="8.28515625" customWidth="1"/>
    <col min="3" max="3" width="48.5703125" customWidth="1"/>
    <col min="4" max="4" width="15" customWidth="1"/>
    <col min="5" max="5" width="11.7109375" customWidth="1"/>
  </cols>
  <sheetData>
    <row r="1" spans="1:7" ht="15.75" thickBot="1" x14ac:dyDescent="0.3"/>
    <row r="2" spans="1:7" ht="40.5" customHeight="1" thickBot="1" x14ac:dyDescent="0.3">
      <c r="A2" s="116" t="s">
        <v>59</v>
      </c>
      <c r="B2" s="117"/>
      <c r="C2" s="117"/>
      <c r="D2" s="117"/>
      <c r="E2" s="117"/>
      <c r="F2" s="117"/>
      <c r="G2" s="118"/>
    </row>
    <row r="3" spans="1:7" ht="48.75" thickBot="1" x14ac:dyDescent="0.3">
      <c r="A3" s="1" t="s">
        <v>0</v>
      </c>
      <c r="B3" s="2" t="s">
        <v>1</v>
      </c>
      <c r="C3" s="2" t="s">
        <v>2</v>
      </c>
      <c r="D3" s="3" t="s">
        <v>73</v>
      </c>
      <c r="E3" s="52" t="s">
        <v>65</v>
      </c>
      <c r="F3" s="53" t="s">
        <v>3</v>
      </c>
      <c r="G3" s="54" t="s">
        <v>4</v>
      </c>
    </row>
    <row r="4" spans="1:7" ht="15.75" thickBot="1" x14ac:dyDescent="0.3">
      <c r="A4" s="30" t="s">
        <v>5</v>
      </c>
      <c r="B4" s="31" t="s">
        <v>6</v>
      </c>
      <c r="C4" s="32" t="s">
        <v>7</v>
      </c>
      <c r="D4" s="33">
        <v>96826</v>
      </c>
      <c r="E4" s="34">
        <v>67</v>
      </c>
      <c r="F4" s="35">
        <v>67</v>
      </c>
      <c r="G4" s="36">
        <f>F4-E4</f>
        <v>0</v>
      </c>
    </row>
    <row r="5" spans="1:7" ht="15.75" thickBot="1" x14ac:dyDescent="0.3">
      <c r="A5" s="113" t="s">
        <v>8</v>
      </c>
      <c r="B5" s="7" t="s">
        <v>9</v>
      </c>
      <c r="C5" s="8" t="s">
        <v>10</v>
      </c>
      <c r="D5" s="9">
        <v>5530</v>
      </c>
      <c r="E5" s="13">
        <v>12</v>
      </c>
      <c r="F5" s="14">
        <v>12</v>
      </c>
      <c r="G5" s="15">
        <f t="shared" ref="G5:G29" si="0">F5-E5</f>
        <v>0</v>
      </c>
    </row>
    <row r="6" spans="1:7" ht="15.75" thickBot="1" x14ac:dyDescent="0.3">
      <c r="A6" s="113"/>
      <c r="B6" s="7">
        <v>6</v>
      </c>
      <c r="C6" s="8" t="s">
        <v>11</v>
      </c>
      <c r="D6" s="9">
        <v>5386</v>
      </c>
      <c r="E6" s="13">
        <v>6</v>
      </c>
      <c r="F6" s="14">
        <v>6</v>
      </c>
      <c r="G6" s="15">
        <f t="shared" si="0"/>
        <v>0</v>
      </c>
    </row>
    <row r="7" spans="1:7" ht="15.75" thickBot="1" x14ac:dyDescent="0.3">
      <c r="A7" s="113"/>
      <c r="B7" s="7" t="s">
        <v>12</v>
      </c>
      <c r="C7" s="8" t="s">
        <v>13</v>
      </c>
      <c r="D7" s="9">
        <v>7286</v>
      </c>
      <c r="E7" s="13">
        <v>13</v>
      </c>
      <c r="F7" s="14">
        <f>'[1]11'!A13</f>
        <v>12</v>
      </c>
      <c r="G7" s="15">
        <f t="shared" si="0"/>
        <v>-1</v>
      </c>
    </row>
    <row r="8" spans="1:7" ht="15.75" thickBot="1" x14ac:dyDescent="0.3">
      <c r="A8" s="113"/>
      <c r="B8" s="7" t="s">
        <v>14</v>
      </c>
      <c r="C8" s="8" t="s">
        <v>15</v>
      </c>
      <c r="D8" s="9">
        <v>48695.4</v>
      </c>
      <c r="E8" s="13">
        <v>44</v>
      </c>
      <c r="F8" s="14">
        <v>45</v>
      </c>
      <c r="G8" s="15">
        <f t="shared" si="0"/>
        <v>1</v>
      </c>
    </row>
    <row r="9" spans="1:7" ht="15.75" thickBot="1" x14ac:dyDescent="0.3">
      <c r="A9" s="113"/>
      <c r="B9" s="7" t="s">
        <v>16</v>
      </c>
      <c r="C9" s="8" t="s">
        <v>17</v>
      </c>
      <c r="D9" s="9">
        <v>12180</v>
      </c>
      <c r="E9" s="13">
        <v>18</v>
      </c>
      <c r="F9" s="14">
        <f>'[1]13'!A20</f>
        <v>19</v>
      </c>
      <c r="G9" s="15">
        <f t="shared" si="0"/>
        <v>1</v>
      </c>
    </row>
    <row r="10" spans="1:7" ht="15.75" thickBot="1" x14ac:dyDescent="0.3">
      <c r="A10" s="113"/>
      <c r="B10" s="7" t="s">
        <v>18</v>
      </c>
      <c r="C10" s="8" t="s">
        <v>19</v>
      </c>
      <c r="D10" s="9">
        <v>12780</v>
      </c>
      <c r="E10" s="13">
        <v>6</v>
      </c>
      <c r="F10" s="14">
        <f>'[1]14'!A6</f>
        <v>5</v>
      </c>
      <c r="G10" s="15">
        <f t="shared" si="0"/>
        <v>-1</v>
      </c>
    </row>
    <row r="11" spans="1:7" ht="15.75" thickBot="1" x14ac:dyDescent="0.3">
      <c r="A11" s="113"/>
      <c r="B11" s="7" t="s">
        <v>20</v>
      </c>
      <c r="C11" s="8" t="s">
        <v>21</v>
      </c>
      <c r="D11" s="9">
        <v>4000</v>
      </c>
      <c r="E11" s="13">
        <v>1</v>
      </c>
      <c r="F11" s="14">
        <v>1</v>
      </c>
      <c r="G11" s="15">
        <f t="shared" si="0"/>
        <v>0</v>
      </c>
    </row>
    <row r="12" spans="1:7" ht="15.75" thickBot="1" x14ac:dyDescent="0.3">
      <c r="A12" s="113"/>
      <c r="B12" s="7" t="s">
        <v>22</v>
      </c>
      <c r="C12" s="8" t="s">
        <v>23</v>
      </c>
      <c r="D12" s="9">
        <v>0</v>
      </c>
      <c r="E12" s="13">
        <v>0</v>
      </c>
      <c r="F12" s="14">
        <v>0</v>
      </c>
      <c r="G12" s="15">
        <f t="shared" si="0"/>
        <v>0</v>
      </c>
    </row>
    <row r="13" spans="1:7" ht="15.75" thickBot="1" x14ac:dyDescent="0.3">
      <c r="A13" s="113"/>
      <c r="B13" s="7" t="s">
        <v>24</v>
      </c>
      <c r="C13" s="8" t="s">
        <v>25</v>
      </c>
      <c r="D13" s="9">
        <v>34649.1</v>
      </c>
      <c r="E13" s="13">
        <v>2</v>
      </c>
      <c r="F13" s="14">
        <v>2</v>
      </c>
      <c r="G13" s="15">
        <f t="shared" si="0"/>
        <v>0</v>
      </c>
    </row>
    <row r="14" spans="1:7" ht="15.75" thickBot="1" x14ac:dyDescent="0.3">
      <c r="A14" s="113"/>
      <c r="B14" s="7" t="s">
        <v>26</v>
      </c>
      <c r="C14" s="8" t="s">
        <v>27</v>
      </c>
      <c r="D14" s="9">
        <v>77504</v>
      </c>
      <c r="E14" s="13">
        <v>55</v>
      </c>
      <c r="F14" s="14">
        <f>'[1]18'!A55</f>
        <v>54</v>
      </c>
      <c r="G14" s="15">
        <f t="shared" si="0"/>
        <v>-1</v>
      </c>
    </row>
    <row r="15" spans="1:7" ht="15.75" thickBot="1" x14ac:dyDescent="0.3">
      <c r="A15" s="113"/>
      <c r="B15" s="7" t="s">
        <v>28</v>
      </c>
      <c r="C15" s="8" t="s">
        <v>29</v>
      </c>
      <c r="D15" s="9">
        <v>19885</v>
      </c>
      <c r="E15" s="13">
        <v>37</v>
      </c>
      <c r="F15" s="14">
        <v>38</v>
      </c>
      <c r="G15" s="15">
        <f t="shared" si="0"/>
        <v>1</v>
      </c>
    </row>
    <row r="16" spans="1:7" ht="15.75" thickBot="1" x14ac:dyDescent="0.3">
      <c r="A16" s="113"/>
      <c r="B16" s="7" t="s">
        <v>30</v>
      </c>
      <c r="C16" s="8" t="s">
        <v>31</v>
      </c>
      <c r="D16" s="9">
        <v>51289.17</v>
      </c>
      <c r="E16" s="13">
        <v>67</v>
      </c>
      <c r="F16" s="14">
        <v>69</v>
      </c>
      <c r="G16" s="15">
        <f t="shared" si="0"/>
        <v>2</v>
      </c>
    </row>
    <row r="17" spans="1:7" ht="15.75" thickBot="1" x14ac:dyDescent="0.3">
      <c r="A17" s="114"/>
      <c r="B17" s="7" t="s">
        <v>32</v>
      </c>
      <c r="C17" s="8" t="s">
        <v>33</v>
      </c>
      <c r="D17" s="9">
        <v>4000</v>
      </c>
      <c r="E17" s="37">
        <v>1</v>
      </c>
      <c r="F17" s="38">
        <v>1</v>
      </c>
      <c r="G17" s="22">
        <f t="shared" si="0"/>
        <v>0</v>
      </c>
    </row>
    <row r="18" spans="1:7" ht="15.75" thickBot="1" x14ac:dyDescent="0.3">
      <c r="A18" s="16" t="s">
        <v>34</v>
      </c>
      <c r="B18" s="17" t="s">
        <v>35</v>
      </c>
      <c r="C18" s="8" t="s">
        <v>36</v>
      </c>
      <c r="D18" s="9">
        <v>91510.3</v>
      </c>
      <c r="E18" s="10">
        <v>89</v>
      </c>
      <c r="F18" s="11">
        <v>91</v>
      </c>
      <c r="G18" s="12">
        <f t="shared" si="0"/>
        <v>2</v>
      </c>
    </row>
    <row r="19" spans="1:7" ht="15.75" thickBot="1" x14ac:dyDescent="0.3">
      <c r="A19" s="113" t="s">
        <v>37</v>
      </c>
      <c r="B19" s="17" t="s">
        <v>38</v>
      </c>
      <c r="C19" s="8" t="s">
        <v>39</v>
      </c>
      <c r="D19" s="18">
        <v>0</v>
      </c>
      <c r="E19" s="13">
        <v>0</v>
      </c>
      <c r="F19" s="14">
        <v>0</v>
      </c>
      <c r="G19" s="15">
        <f t="shared" si="0"/>
        <v>0</v>
      </c>
    </row>
    <row r="20" spans="1:7" ht="15.75" thickBot="1" x14ac:dyDescent="0.3">
      <c r="A20" s="113"/>
      <c r="B20" s="17" t="s">
        <v>40</v>
      </c>
      <c r="C20" s="8" t="s">
        <v>41</v>
      </c>
      <c r="D20" s="18">
        <v>0</v>
      </c>
      <c r="E20" s="13">
        <v>0</v>
      </c>
      <c r="F20" s="14">
        <v>0</v>
      </c>
      <c r="G20" s="15">
        <f t="shared" si="0"/>
        <v>0</v>
      </c>
    </row>
    <row r="21" spans="1:7" ht="15.75" thickBot="1" x14ac:dyDescent="0.3">
      <c r="A21" s="113"/>
      <c r="B21" s="17" t="s">
        <v>42</v>
      </c>
      <c r="C21" s="8" t="s">
        <v>43</v>
      </c>
      <c r="D21" s="9">
        <v>141177.51</v>
      </c>
      <c r="E21" s="13">
        <v>640</v>
      </c>
      <c r="F21" s="14">
        <f>[1]Сјеме!A668</f>
        <v>667</v>
      </c>
      <c r="G21" s="15">
        <f t="shared" si="0"/>
        <v>27</v>
      </c>
    </row>
    <row r="22" spans="1:7" ht="15.75" thickBot="1" x14ac:dyDescent="0.3">
      <c r="A22" s="113"/>
      <c r="B22" s="17" t="s">
        <v>44</v>
      </c>
      <c r="C22" s="8" t="s">
        <v>45</v>
      </c>
      <c r="D22" s="18">
        <v>867.5</v>
      </c>
      <c r="E22" s="13">
        <v>4</v>
      </c>
      <c r="F22" s="14">
        <f>'[1]27'!A5</f>
        <v>4</v>
      </c>
      <c r="G22" s="15">
        <f t="shared" si="0"/>
        <v>0</v>
      </c>
    </row>
    <row r="23" spans="1:7" ht="15.75" thickBot="1" x14ac:dyDescent="0.3">
      <c r="A23" s="113"/>
      <c r="B23" s="17" t="s">
        <v>46</v>
      </c>
      <c r="C23" s="8" t="s">
        <v>47</v>
      </c>
      <c r="D23" s="9">
        <v>50983.19</v>
      </c>
      <c r="E23" s="13">
        <v>178</v>
      </c>
      <c r="F23" s="14">
        <v>181</v>
      </c>
      <c r="G23" s="15">
        <f t="shared" si="0"/>
        <v>3</v>
      </c>
    </row>
    <row r="24" spans="1:7" ht="15.75" thickBot="1" x14ac:dyDescent="0.3">
      <c r="A24" s="113"/>
      <c r="B24" s="17" t="s">
        <v>48</v>
      </c>
      <c r="C24" s="8" t="s">
        <v>49</v>
      </c>
      <c r="D24" s="18">
        <v>0</v>
      </c>
      <c r="E24" s="13">
        <v>0</v>
      </c>
      <c r="F24" s="14">
        <v>0</v>
      </c>
      <c r="G24" s="15">
        <f t="shared" si="0"/>
        <v>0</v>
      </c>
    </row>
    <row r="25" spans="1:7" ht="15.75" thickBot="1" x14ac:dyDescent="0.3">
      <c r="A25" s="113"/>
      <c r="B25" s="17" t="s">
        <v>50</v>
      </c>
      <c r="C25" s="8" t="s">
        <v>51</v>
      </c>
      <c r="D25" s="9">
        <v>12851</v>
      </c>
      <c r="E25" s="13">
        <v>13</v>
      </c>
      <c r="F25" s="14">
        <f>'[1]30'!A15</f>
        <v>14</v>
      </c>
      <c r="G25" s="15">
        <f t="shared" si="0"/>
        <v>1</v>
      </c>
    </row>
    <row r="26" spans="1:7" ht="15.75" thickBot="1" x14ac:dyDescent="0.3">
      <c r="A26" s="113"/>
      <c r="B26" s="17" t="s">
        <v>52</v>
      </c>
      <c r="C26" s="8" t="s">
        <v>53</v>
      </c>
      <c r="D26" s="19">
        <v>935.72</v>
      </c>
      <c r="E26" s="13">
        <v>2</v>
      </c>
      <c r="F26" s="14">
        <v>2</v>
      </c>
      <c r="G26" s="15">
        <f t="shared" si="0"/>
        <v>0</v>
      </c>
    </row>
    <row r="27" spans="1:7" ht="15.75" thickBot="1" x14ac:dyDescent="0.3">
      <c r="A27" s="113"/>
      <c r="B27" s="17" t="s">
        <v>54</v>
      </c>
      <c r="C27" s="8" t="s">
        <v>55</v>
      </c>
      <c r="D27" s="9">
        <v>6491.85</v>
      </c>
      <c r="E27" s="13">
        <v>5</v>
      </c>
      <c r="F27" s="14">
        <v>5</v>
      </c>
      <c r="G27" s="15">
        <f t="shared" si="0"/>
        <v>0</v>
      </c>
    </row>
    <row r="28" spans="1:7" ht="15.75" thickBot="1" x14ac:dyDescent="0.3">
      <c r="A28" s="113"/>
      <c r="B28" s="17" t="s">
        <v>56</v>
      </c>
      <c r="C28" s="8" t="s">
        <v>57</v>
      </c>
      <c r="D28" s="9">
        <v>2440</v>
      </c>
      <c r="E28" s="13">
        <v>4</v>
      </c>
      <c r="F28" s="14">
        <v>8</v>
      </c>
      <c r="G28" s="15">
        <f t="shared" si="0"/>
        <v>4</v>
      </c>
    </row>
    <row r="29" spans="1:7" ht="15.75" thickBot="1" x14ac:dyDescent="0.3">
      <c r="A29" s="115"/>
      <c r="B29" s="17">
        <v>34</v>
      </c>
      <c r="C29" s="8" t="s">
        <v>58</v>
      </c>
      <c r="D29" s="9">
        <v>7914.2</v>
      </c>
      <c r="E29" s="20">
        <v>27</v>
      </c>
      <c r="F29" s="21">
        <v>28</v>
      </c>
      <c r="G29" s="22">
        <f t="shared" si="0"/>
        <v>1</v>
      </c>
    </row>
    <row r="30" spans="1:7" ht="15.75" thickBot="1" x14ac:dyDescent="0.3">
      <c r="A30" s="23"/>
      <c r="B30" s="24"/>
      <c r="C30" s="25"/>
      <c r="D30" s="26">
        <f>SUM(D4:D29)</f>
        <v>695181.93999999983</v>
      </c>
      <c r="E30" s="27">
        <f>SUM(E4:E29)</f>
        <v>1291</v>
      </c>
      <c r="F30" s="28">
        <f>SUM(F4:F29)</f>
        <v>1331</v>
      </c>
      <c r="G30" s="29">
        <f>F30-E30</f>
        <v>40</v>
      </c>
    </row>
    <row r="31" spans="1:7" ht="15.75" thickBot="1" x14ac:dyDescent="0.3"/>
    <row r="32" spans="1:7" x14ac:dyDescent="0.25">
      <c r="A32" s="119" t="s">
        <v>67</v>
      </c>
      <c r="B32" s="120"/>
      <c r="C32" s="120"/>
      <c r="D32" s="120"/>
      <c r="E32" s="120"/>
      <c r="F32" s="120"/>
      <c r="G32" s="121"/>
    </row>
    <row r="33" spans="1:9" ht="15.75" thickBot="1" x14ac:dyDescent="0.3">
      <c r="A33" s="122"/>
      <c r="B33" s="123"/>
      <c r="C33" s="123"/>
      <c r="D33" s="123"/>
      <c r="E33" s="123"/>
      <c r="F33" s="123"/>
      <c r="G33" s="124"/>
    </row>
    <row r="34" spans="1:9" ht="60.75" thickBot="1" x14ac:dyDescent="0.3">
      <c r="A34" s="1" t="s">
        <v>0</v>
      </c>
      <c r="B34" s="2" t="s">
        <v>1</v>
      </c>
      <c r="C34" s="2" t="s">
        <v>2</v>
      </c>
      <c r="D34" s="3" t="s">
        <v>73</v>
      </c>
      <c r="E34" s="4" t="s">
        <v>65</v>
      </c>
      <c r="F34" s="5" t="s">
        <v>3</v>
      </c>
      <c r="G34" s="6" t="s">
        <v>4</v>
      </c>
    </row>
    <row r="35" spans="1:9" ht="15.75" thickBot="1" x14ac:dyDescent="0.3">
      <c r="A35" s="75" t="s">
        <v>37</v>
      </c>
      <c r="B35" s="58"/>
      <c r="C35" s="59" t="s">
        <v>74</v>
      </c>
      <c r="D35" s="74">
        <v>334734.19</v>
      </c>
      <c r="E35" s="55">
        <v>781</v>
      </c>
      <c r="F35" s="56">
        <v>800</v>
      </c>
      <c r="G35" s="56">
        <v>19</v>
      </c>
    </row>
    <row r="36" spans="1:9" ht="15.75" thickBot="1" x14ac:dyDescent="0.3">
      <c r="A36" s="51"/>
      <c r="B36" s="51"/>
      <c r="C36" s="51"/>
      <c r="D36" s="57">
        <f>SUM(D35)</f>
        <v>334734.19</v>
      </c>
      <c r="E36" s="58">
        <f>SUM(E35)</f>
        <v>781</v>
      </c>
      <c r="F36" s="58">
        <f>SUM(F35)</f>
        <v>800</v>
      </c>
      <c r="G36" s="59">
        <f>SUM(G35)</f>
        <v>19</v>
      </c>
    </row>
    <row r="37" spans="1:9" x14ac:dyDescent="0.25">
      <c r="A37" s="51"/>
      <c r="B37" s="51"/>
      <c r="C37" s="51"/>
      <c r="D37" s="51"/>
      <c r="E37" s="51"/>
      <c r="F37" s="51"/>
      <c r="G37" s="51"/>
    </row>
    <row r="38" spans="1:9" ht="15.75" thickBot="1" x14ac:dyDescent="0.3"/>
    <row r="39" spans="1:9" x14ac:dyDescent="0.25">
      <c r="A39" s="102" t="s">
        <v>75</v>
      </c>
      <c r="B39" s="103"/>
      <c r="C39" s="103"/>
      <c r="D39" s="103"/>
      <c r="E39" s="103"/>
      <c r="F39" s="103"/>
      <c r="G39" s="104"/>
    </row>
    <row r="40" spans="1:9" ht="15.75" thickBot="1" x14ac:dyDescent="0.3">
      <c r="A40" s="105"/>
      <c r="B40" s="106"/>
      <c r="C40" s="106"/>
      <c r="D40" s="106"/>
      <c r="E40" s="106"/>
      <c r="F40" s="106"/>
      <c r="G40" s="107"/>
      <c r="I40" s="60"/>
    </row>
    <row r="41" spans="1:9" ht="60.75" thickBot="1" x14ac:dyDescent="0.3">
      <c r="A41" s="1" t="s">
        <v>0</v>
      </c>
      <c r="B41" s="2" t="s">
        <v>1</v>
      </c>
      <c r="C41" s="2" t="s">
        <v>2</v>
      </c>
      <c r="D41" s="3" t="s">
        <v>73</v>
      </c>
      <c r="E41" s="4" t="s">
        <v>65</v>
      </c>
      <c r="F41" s="5" t="s">
        <v>3</v>
      </c>
      <c r="G41" s="6" t="s">
        <v>4</v>
      </c>
    </row>
    <row r="42" spans="1:9" x14ac:dyDescent="0.25">
      <c r="A42" s="111" t="s">
        <v>37</v>
      </c>
      <c r="B42" s="72"/>
      <c r="C42" s="66" t="s">
        <v>76</v>
      </c>
      <c r="D42" s="70">
        <v>65967.759999999995</v>
      </c>
      <c r="E42" s="65">
        <v>76</v>
      </c>
      <c r="F42" s="64">
        <v>76</v>
      </c>
      <c r="G42" s="66">
        <v>0</v>
      </c>
    </row>
    <row r="43" spans="1:9" ht="15.75" thickBot="1" x14ac:dyDescent="0.3">
      <c r="A43" s="112"/>
      <c r="B43" s="73"/>
      <c r="C43" s="69" t="s">
        <v>77</v>
      </c>
      <c r="D43" s="71">
        <v>66512.960000000006</v>
      </c>
      <c r="E43" s="68">
        <v>77</v>
      </c>
      <c r="F43" s="67">
        <v>77</v>
      </c>
      <c r="G43" s="69">
        <v>0</v>
      </c>
    </row>
    <row r="44" spans="1:9" ht="15.75" thickBot="1" x14ac:dyDescent="0.3">
      <c r="A44" s="51"/>
      <c r="B44" s="51"/>
      <c r="C44" s="51"/>
      <c r="D44" s="61">
        <f>SUM(D42:D43)</f>
        <v>132480.72</v>
      </c>
      <c r="E44" s="62">
        <f>SUM(E42:E43)</f>
        <v>153</v>
      </c>
      <c r="F44" s="62">
        <f>SUM(F42:F43)</f>
        <v>153</v>
      </c>
      <c r="G44" s="63">
        <f>SUM(G42:G43)</f>
        <v>0</v>
      </c>
    </row>
    <row r="46" spans="1:9" ht="15.75" thickBot="1" x14ac:dyDescent="0.3"/>
    <row r="47" spans="1:9" x14ac:dyDescent="0.25">
      <c r="A47" s="102" t="s">
        <v>85</v>
      </c>
      <c r="B47" s="103"/>
      <c r="C47" s="103"/>
      <c r="D47" s="103"/>
      <c r="E47" s="103"/>
      <c r="F47" s="103"/>
      <c r="G47" s="104"/>
    </row>
    <row r="48" spans="1:9" ht="15.75" thickBot="1" x14ac:dyDescent="0.3">
      <c r="A48" s="105"/>
      <c r="B48" s="106"/>
      <c r="C48" s="106"/>
      <c r="D48" s="106"/>
      <c r="E48" s="106"/>
      <c r="F48" s="106"/>
      <c r="G48" s="107"/>
    </row>
    <row r="49" spans="1:7" ht="60.75" thickBot="1" x14ac:dyDescent="0.3">
      <c r="A49" s="1" t="s">
        <v>0</v>
      </c>
      <c r="B49" s="2" t="s">
        <v>1</v>
      </c>
      <c r="C49" s="2" t="s">
        <v>2</v>
      </c>
      <c r="D49" s="3" t="s">
        <v>73</v>
      </c>
      <c r="E49" s="4" t="s">
        <v>65</v>
      </c>
      <c r="F49" s="5" t="s">
        <v>3</v>
      </c>
      <c r="G49" s="6" t="s">
        <v>4</v>
      </c>
    </row>
    <row r="50" spans="1:7" ht="15.75" thickBot="1" x14ac:dyDescent="0.3">
      <c r="A50" s="75" t="s">
        <v>37</v>
      </c>
      <c r="B50" s="58"/>
      <c r="C50" s="59" t="s">
        <v>78</v>
      </c>
      <c r="D50" s="74">
        <v>23008</v>
      </c>
      <c r="E50" s="55">
        <v>20</v>
      </c>
      <c r="F50" s="56">
        <v>53</v>
      </c>
      <c r="G50" s="56">
        <f>F50-E50</f>
        <v>33</v>
      </c>
    </row>
    <row r="51" spans="1:7" ht="15.75" thickBot="1" x14ac:dyDescent="0.3">
      <c r="A51" s="51"/>
      <c r="B51" s="51"/>
      <c r="C51" s="51"/>
      <c r="D51" s="57">
        <f>SUM(D50)</f>
        <v>23008</v>
      </c>
      <c r="E51" s="58">
        <f>SUM(E50)</f>
        <v>20</v>
      </c>
      <c r="F51" s="58">
        <f>SUM(F50)</f>
        <v>53</v>
      </c>
      <c r="G51" s="59">
        <f>SUM(G50)</f>
        <v>33</v>
      </c>
    </row>
    <row r="53" spans="1:7" ht="15.75" thickBot="1" x14ac:dyDescent="0.3"/>
    <row r="54" spans="1:7" x14ac:dyDescent="0.25">
      <c r="A54" s="102" t="s">
        <v>62</v>
      </c>
      <c r="B54" s="103"/>
      <c r="C54" s="103"/>
      <c r="D54" s="103"/>
      <c r="E54" s="103"/>
      <c r="F54" s="103"/>
      <c r="G54" s="104"/>
    </row>
    <row r="55" spans="1:7" ht="15.75" thickBot="1" x14ac:dyDescent="0.3">
      <c r="A55" s="105"/>
      <c r="B55" s="106"/>
      <c r="C55" s="106"/>
      <c r="D55" s="106"/>
      <c r="E55" s="106"/>
      <c r="F55" s="106"/>
      <c r="G55" s="107"/>
    </row>
    <row r="56" spans="1:7" ht="60.75" thickBot="1" x14ac:dyDescent="0.3">
      <c r="A56" s="1" t="s">
        <v>0</v>
      </c>
      <c r="B56" s="2" t="s">
        <v>1</v>
      </c>
      <c r="C56" s="2" t="s">
        <v>2</v>
      </c>
      <c r="D56" s="79" t="s">
        <v>73</v>
      </c>
      <c r="E56" s="76" t="s">
        <v>65</v>
      </c>
      <c r="F56" s="77" t="s">
        <v>3</v>
      </c>
      <c r="G56" s="78" t="s">
        <v>4</v>
      </c>
    </row>
    <row r="57" spans="1:7" ht="15.75" thickBot="1" x14ac:dyDescent="0.3">
      <c r="A57" s="108" t="s">
        <v>86</v>
      </c>
      <c r="B57" s="87"/>
      <c r="C57" s="88" t="s">
        <v>80</v>
      </c>
      <c r="D57" s="80">
        <v>210</v>
      </c>
      <c r="E57" s="82">
        <v>1</v>
      </c>
      <c r="F57" s="92">
        <v>1</v>
      </c>
      <c r="G57" s="93">
        <v>0</v>
      </c>
    </row>
    <row r="58" spans="1:7" ht="30.75" thickBot="1" x14ac:dyDescent="0.3">
      <c r="A58" s="109"/>
      <c r="B58" s="89"/>
      <c r="C58" s="90" t="s">
        <v>81</v>
      </c>
      <c r="D58" s="83">
        <v>12385</v>
      </c>
      <c r="E58" s="84">
        <v>1</v>
      </c>
      <c r="F58" s="94">
        <v>1</v>
      </c>
      <c r="G58" s="95">
        <v>0</v>
      </c>
    </row>
    <row r="59" spans="1:7" ht="30.75" thickBot="1" x14ac:dyDescent="0.3">
      <c r="A59" s="109"/>
      <c r="B59" s="89"/>
      <c r="C59" s="90" t="s">
        <v>79</v>
      </c>
      <c r="D59" s="81">
        <v>1006.8</v>
      </c>
      <c r="E59" s="85">
        <v>2</v>
      </c>
      <c r="F59" s="96">
        <v>2</v>
      </c>
      <c r="G59" s="97">
        <v>0</v>
      </c>
    </row>
    <row r="60" spans="1:7" ht="30.75" thickBot="1" x14ac:dyDescent="0.3">
      <c r="A60" s="109"/>
      <c r="B60" s="89"/>
      <c r="C60" s="90" t="s">
        <v>82</v>
      </c>
      <c r="D60" s="98">
        <v>20847.97</v>
      </c>
      <c r="E60" s="84">
        <v>61</v>
      </c>
      <c r="F60" s="94">
        <v>61</v>
      </c>
      <c r="G60" s="95">
        <v>0</v>
      </c>
    </row>
    <row r="61" spans="1:7" ht="30.75" thickBot="1" x14ac:dyDescent="0.3">
      <c r="A61" s="109"/>
      <c r="B61" s="89"/>
      <c r="C61" s="90" t="s">
        <v>83</v>
      </c>
      <c r="D61" s="86">
        <v>1569.59</v>
      </c>
      <c r="E61" s="85">
        <v>4</v>
      </c>
      <c r="F61" s="96">
        <v>4</v>
      </c>
      <c r="G61" s="97">
        <v>0</v>
      </c>
    </row>
    <row r="62" spans="1:7" ht="30.75" thickBot="1" x14ac:dyDescent="0.3">
      <c r="A62" s="110"/>
      <c r="B62" s="73"/>
      <c r="C62" s="91" t="s">
        <v>84</v>
      </c>
      <c r="D62" s="83">
        <v>2000</v>
      </c>
      <c r="E62" s="84">
        <v>1</v>
      </c>
      <c r="F62" s="94">
        <v>1</v>
      </c>
      <c r="G62" s="95">
        <v>0</v>
      </c>
    </row>
    <row r="63" spans="1:7" ht="15.75" thickBot="1" x14ac:dyDescent="0.3">
      <c r="A63" s="51"/>
      <c r="B63" s="51"/>
      <c r="C63" s="51"/>
      <c r="D63" s="61">
        <f>SUM(D57:D62)</f>
        <v>38019.360000000001</v>
      </c>
      <c r="E63" s="62">
        <f>SUM(E57:E62)</f>
        <v>70</v>
      </c>
      <c r="F63" s="62">
        <f>SUM(F57:F62)</f>
        <v>70</v>
      </c>
      <c r="G63" s="63">
        <f>SUM(G57:G62)</f>
        <v>0</v>
      </c>
    </row>
  </sheetData>
  <mergeCells count="9">
    <mergeCell ref="A2:G2"/>
    <mergeCell ref="A32:G33"/>
    <mergeCell ref="A39:G40"/>
    <mergeCell ref="A47:G48"/>
    <mergeCell ref="A54:G55"/>
    <mergeCell ref="A57:A62"/>
    <mergeCell ref="A42:A43"/>
    <mergeCell ref="A5:A17"/>
    <mergeCell ref="A19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F15" sqref="F15"/>
    </sheetView>
  </sheetViews>
  <sheetFormatPr defaultRowHeight="15" x14ac:dyDescent="0.25"/>
  <cols>
    <col min="1" max="1" width="9.140625" style="44"/>
    <col min="2" max="2" width="37" customWidth="1"/>
    <col min="3" max="3" width="22.28515625" style="49" customWidth="1"/>
    <col min="4" max="4" width="14.85546875" customWidth="1"/>
    <col min="5" max="5" width="12.85546875" customWidth="1"/>
    <col min="6" max="6" width="11.140625" customWidth="1"/>
  </cols>
  <sheetData>
    <row r="3" spans="1:15" ht="45" x14ac:dyDescent="0.25">
      <c r="A3" s="45" t="s">
        <v>63</v>
      </c>
      <c r="B3" s="45" t="s">
        <v>66</v>
      </c>
      <c r="C3" s="50" t="s">
        <v>64</v>
      </c>
      <c r="D3" s="43" t="s">
        <v>65</v>
      </c>
      <c r="E3" s="46" t="s">
        <v>3</v>
      </c>
      <c r="F3" s="39" t="s">
        <v>4</v>
      </c>
    </row>
    <row r="4" spans="1:15" ht="81" customHeight="1" thickBot="1" x14ac:dyDescent="0.3">
      <c r="A4" s="45" t="s">
        <v>68</v>
      </c>
      <c r="B4" s="47" t="s">
        <v>59</v>
      </c>
      <c r="C4" s="50">
        <v>695181.94</v>
      </c>
      <c r="D4" s="43">
        <v>1291</v>
      </c>
      <c r="E4" s="46">
        <v>1331</v>
      </c>
      <c r="F4" s="41">
        <v>40</v>
      </c>
    </row>
    <row r="5" spans="1:15" ht="105.75" thickBot="1" x14ac:dyDescent="0.3">
      <c r="A5" s="45" t="s">
        <v>69</v>
      </c>
      <c r="B5" s="43" t="s">
        <v>67</v>
      </c>
      <c r="C5" s="40">
        <v>334734.19</v>
      </c>
      <c r="D5" s="39">
        <v>781</v>
      </c>
      <c r="E5" s="41">
        <v>800</v>
      </c>
      <c r="F5" s="41">
        <f>E5-D5</f>
        <v>19</v>
      </c>
      <c r="I5" s="116"/>
      <c r="J5" s="117"/>
      <c r="K5" s="117"/>
      <c r="L5" s="117"/>
      <c r="M5" s="117"/>
      <c r="N5" s="117"/>
      <c r="O5" s="118"/>
    </row>
    <row r="6" spans="1:15" x14ac:dyDescent="0.25">
      <c r="A6" s="45" t="s">
        <v>70</v>
      </c>
      <c r="B6" s="39" t="s">
        <v>60</v>
      </c>
      <c r="C6" s="40">
        <f>[2]Sheet2!$I$24</f>
        <v>132480.62</v>
      </c>
      <c r="D6" s="42">
        <v>153</v>
      </c>
      <c r="E6" s="41">
        <v>153</v>
      </c>
      <c r="F6" s="39">
        <v>0</v>
      </c>
    </row>
    <row r="7" spans="1:15" x14ac:dyDescent="0.25">
      <c r="A7" s="45" t="s">
        <v>71</v>
      </c>
      <c r="B7" s="39" t="s">
        <v>61</v>
      </c>
      <c r="C7" s="40">
        <f>[2]Sheet2!$I$25</f>
        <v>23008</v>
      </c>
      <c r="D7" s="39">
        <v>20</v>
      </c>
      <c r="E7" s="41">
        <v>53</v>
      </c>
      <c r="F7" s="39">
        <v>33</v>
      </c>
    </row>
    <row r="8" spans="1:15" ht="60" x14ac:dyDescent="0.25">
      <c r="A8" s="45" t="s">
        <v>72</v>
      </c>
      <c r="B8" s="43" t="s">
        <v>62</v>
      </c>
      <c r="C8" s="40">
        <f>[2]Sheet2!$I$33</f>
        <v>37012.559999999998</v>
      </c>
      <c r="D8" s="39">
        <v>70</v>
      </c>
      <c r="E8" s="41">
        <v>70</v>
      </c>
      <c r="F8" s="39">
        <v>0</v>
      </c>
    </row>
    <row r="9" spans="1:15" x14ac:dyDescent="0.25">
      <c r="B9" s="23"/>
      <c r="C9" s="99">
        <f>SUM(C4:C8)</f>
        <v>1222417.31</v>
      </c>
      <c r="D9" s="100">
        <f>SUM(D4:D8)</f>
        <v>2315</v>
      </c>
      <c r="E9" s="101">
        <f>SUM(E4:E8)</f>
        <v>2407</v>
      </c>
      <c r="F9" s="101">
        <f>SUM(F4:F8)</f>
        <v>92</v>
      </c>
    </row>
    <row r="11" spans="1:15" x14ac:dyDescent="0.25">
      <c r="B11" s="48"/>
    </row>
  </sheetData>
  <mergeCells count="1">
    <mergeCell ref="I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Подстицаји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Kecman Goran</dc:creator>
  <cp:lastModifiedBy>Kecman Goran</cp:lastModifiedBy>
  <dcterms:created xsi:type="dcterms:W3CDTF">2023-02-21T12:20:08Z</dcterms:created>
  <dcterms:modified xsi:type="dcterms:W3CDTF">2023-02-27T07:34:54Z</dcterms:modified>
</cp:coreProperties>
</file>