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ijedor\Odsjek za informaciono-komunikacione tehnologije\opendata\2025 azuriranje\Finansije\"/>
    </mc:Choice>
  </mc:AlternateContent>
  <bookViews>
    <workbookView xWindow="0" yWindow="0" windowWidth="28800" windowHeight="12000"/>
  </bookViews>
  <sheets>
    <sheet name="ZA OBJAVU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9" i="1" l="1"/>
  <c r="N319" i="1"/>
  <c r="M319" i="1"/>
  <c r="L319" i="1"/>
  <c r="L83" i="1" s="1"/>
  <c r="O318" i="1"/>
  <c r="N318" i="1"/>
  <c r="M318" i="1"/>
  <c r="L318" i="1"/>
  <c r="P317" i="1"/>
  <c r="O317" i="1"/>
  <c r="N317" i="1"/>
  <c r="M317" i="1"/>
  <c r="M316" i="1" s="1"/>
  <c r="M82" i="1" s="1"/>
  <c r="L317" i="1"/>
  <c r="K316" i="1"/>
  <c r="J316" i="1"/>
  <c r="I316" i="1"/>
  <c r="H316" i="1"/>
  <c r="H82" i="1" s="1"/>
  <c r="G316" i="1"/>
  <c r="G82" i="1" s="1"/>
  <c r="F316" i="1"/>
  <c r="E316" i="1"/>
  <c r="D316" i="1"/>
  <c r="P315" i="1"/>
  <c r="O315" i="1"/>
  <c r="N315" i="1"/>
  <c r="M315" i="1"/>
  <c r="L315" i="1"/>
  <c r="P314" i="1"/>
  <c r="O314" i="1"/>
  <c r="N314" i="1"/>
  <c r="M314" i="1"/>
  <c r="L314" i="1"/>
  <c r="P313" i="1"/>
  <c r="O313" i="1"/>
  <c r="N313" i="1"/>
  <c r="M313" i="1"/>
  <c r="L313" i="1"/>
  <c r="P312" i="1"/>
  <c r="O312" i="1"/>
  <c r="N312" i="1"/>
  <c r="M312" i="1"/>
  <c r="L312" i="1"/>
  <c r="K311" i="1"/>
  <c r="K310" i="1" s="1"/>
  <c r="J311" i="1"/>
  <c r="I311" i="1"/>
  <c r="I310" i="1" s="1"/>
  <c r="H311" i="1"/>
  <c r="G311" i="1"/>
  <c r="F311" i="1"/>
  <c r="F81" i="1" s="1"/>
  <c r="E311" i="1"/>
  <c r="E310" i="1" s="1"/>
  <c r="D311" i="1"/>
  <c r="O309" i="1"/>
  <c r="N309" i="1"/>
  <c r="M309" i="1"/>
  <c r="L309" i="1"/>
  <c r="P308" i="1"/>
  <c r="O308" i="1"/>
  <c r="N308" i="1"/>
  <c r="M308" i="1"/>
  <c r="L308" i="1"/>
  <c r="K307" i="1"/>
  <c r="K79" i="1" s="1"/>
  <c r="J307" i="1"/>
  <c r="J79" i="1" s="1"/>
  <c r="I307" i="1"/>
  <c r="H307" i="1"/>
  <c r="G307" i="1"/>
  <c r="G79" i="1" s="1"/>
  <c r="F307" i="1"/>
  <c r="E307" i="1"/>
  <c r="E79" i="1" s="1"/>
  <c r="D307" i="1"/>
  <c r="P306" i="1"/>
  <c r="O306" i="1"/>
  <c r="N306" i="1"/>
  <c r="M306" i="1"/>
  <c r="L306" i="1"/>
  <c r="P305" i="1"/>
  <c r="O305" i="1"/>
  <c r="N305" i="1"/>
  <c r="M305" i="1"/>
  <c r="L305" i="1"/>
  <c r="P304" i="1"/>
  <c r="O304" i="1"/>
  <c r="N304" i="1"/>
  <c r="M304" i="1"/>
  <c r="L304" i="1"/>
  <c r="P303" i="1"/>
  <c r="O303" i="1"/>
  <c r="N303" i="1"/>
  <c r="M303" i="1"/>
  <c r="L303" i="1"/>
  <c r="K302" i="1"/>
  <c r="J302" i="1"/>
  <c r="J78" i="1" s="1"/>
  <c r="I302" i="1"/>
  <c r="H302" i="1"/>
  <c r="H78" i="1" s="1"/>
  <c r="G302" i="1"/>
  <c r="F302" i="1"/>
  <c r="E302" i="1"/>
  <c r="D302" i="1"/>
  <c r="M299" i="1"/>
  <c r="L299" i="1"/>
  <c r="P298" i="1"/>
  <c r="O298" i="1"/>
  <c r="N298" i="1"/>
  <c r="M298" i="1"/>
  <c r="L298" i="1"/>
  <c r="K297" i="1"/>
  <c r="K75" i="1" s="1"/>
  <c r="J297" i="1"/>
  <c r="I297" i="1"/>
  <c r="H297" i="1"/>
  <c r="H75" i="1" s="1"/>
  <c r="G297" i="1"/>
  <c r="G75" i="1" s="1"/>
  <c r="F297" i="1"/>
  <c r="E297" i="1"/>
  <c r="E75" i="1" s="1"/>
  <c r="D297" i="1"/>
  <c r="M296" i="1"/>
  <c r="L296" i="1"/>
  <c r="M295" i="1"/>
  <c r="L295" i="1"/>
  <c r="P294" i="1"/>
  <c r="O294" i="1"/>
  <c r="N294" i="1"/>
  <c r="M294" i="1"/>
  <c r="L294" i="1"/>
  <c r="M293" i="1"/>
  <c r="L293" i="1"/>
  <c r="M292" i="1"/>
  <c r="L292" i="1"/>
  <c r="K291" i="1"/>
  <c r="K74" i="1" s="1"/>
  <c r="J291" i="1"/>
  <c r="I291" i="1"/>
  <c r="I74" i="1" s="1"/>
  <c r="H291" i="1"/>
  <c r="H74" i="1" s="1"/>
  <c r="G291" i="1"/>
  <c r="F291" i="1"/>
  <c r="E291" i="1"/>
  <c r="E74" i="1" s="1"/>
  <c r="D291" i="1"/>
  <c r="M289" i="1"/>
  <c r="L289" i="1"/>
  <c r="M288" i="1"/>
  <c r="L288" i="1"/>
  <c r="K287" i="1"/>
  <c r="K72" i="1" s="1"/>
  <c r="J287" i="1"/>
  <c r="J72" i="1" s="1"/>
  <c r="I287" i="1"/>
  <c r="H287" i="1"/>
  <c r="H72" i="1" s="1"/>
  <c r="G287" i="1"/>
  <c r="F287" i="1"/>
  <c r="E287" i="1"/>
  <c r="E72" i="1" s="1"/>
  <c r="D287" i="1"/>
  <c r="M286" i="1"/>
  <c r="L286" i="1"/>
  <c r="M285" i="1"/>
  <c r="L285" i="1"/>
  <c r="K284" i="1"/>
  <c r="J284" i="1"/>
  <c r="I284" i="1"/>
  <c r="I71" i="1" s="1"/>
  <c r="H284" i="1"/>
  <c r="H71" i="1" s="1"/>
  <c r="H70" i="1" s="1"/>
  <c r="G284" i="1"/>
  <c r="G283" i="1" s="1"/>
  <c r="F284" i="1"/>
  <c r="E284" i="1"/>
  <c r="D284" i="1"/>
  <c r="F283" i="1"/>
  <c r="M281" i="1"/>
  <c r="L281" i="1"/>
  <c r="M280" i="1"/>
  <c r="L280" i="1"/>
  <c r="K279" i="1"/>
  <c r="K68" i="1" s="1"/>
  <c r="J279" i="1"/>
  <c r="J68" i="1" s="1"/>
  <c r="I279" i="1"/>
  <c r="H279" i="1"/>
  <c r="H68" i="1" s="1"/>
  <c r="G279" i="1"/>
  <c r="G68" i="1" s="1"/>
  <c r="F279" i="1"/>
  <c r="F68" i="1" s="1"/>
  <c r="E279" i="1"/>
  <c r="D279" i="1"/>
  <c r="D68" i="1" s="1"/>
  <c r="M278" i="1"/>
  <c r="L278" i="1"/>
  <c r="M277" i="1"/>
  <c r="L277" i="1"/>
  <c r="M276" i="1"/>
  <c r="L276" i="1"/>
  <c r="M275" i="1"/>
  <c r="L275" i="1"/>
  <c r="M274" i="1"/>
  <c r="L274" i="1"/>
  <c r="K273" i="1"/>
  <c r="J273" i="1"/>
  <c r="J67" i="1" s="1"/>
  <c r="I273" i="1"/>
  <c r="I67" i="1" s="1"/>
  <c r="H273" i="1"/>
  <c r="H67" i="1" s="1"/>
  <c r="G273" i="1"/>
  <c r="F273" i="1"/>
  <c r="E273" i="1"/>
  <c r="D273" i="1"/>
  <c r="D67" i="1" s="1"/>
  <c r="M271" i="1"/>
  <c r="L271" i="1"/>
  <c r="P270" i="1"/>
  <c r="O270" i="1"/>
  <c r="N270" i="1"/>
  <c r="M270" i="1"/>
  <c r="L270" i="1"/>
  <c r="K269" i="1"/>
  <c r="K65" i="1" s="1"/>
  <c r="J269" i="1"/>
  <c r="J65" i="1" s="1"/>
  <c r="I269" i="1"/>
  <c r="I65" i="1" s="1"/>
  <c r="H269" i="1"/>
  <c r="G269" i="1"/>
  <c r="G65" i="1" s="1"/>
  <c r="F269" i="1"/>
  <c r="F65" i="1" s="1"/>
  <c r="E269" i="1"/>
  <c r="E65" i="1" s="1"/>
  <c r="D269" i="1"/>
  <c r="D65" i="1" s="1"/>
  <c r="M268" i="1"/>
  <c r="L268" i="1"/>
  <c r="M267" i="1"/>
  <c r="L267" i="1"/>
  <c r="M266" i="1"/>
  <c r="L266" i="1"/>
  <c r="M265" i="1"/>
  <c r="L265" i="1"/>
  <c r="M264" i="1"/>
  <c r="L264" i="1"/>
  <c r="K263" i="1"/>
  <c r="K64" i="1" s="1"/>
  <c r="J263" i="1"/>
  <c r="J64" i="1" s="1"/>
  <c r="I263" i="1"/>
  <c r="I262" i="1" s="1"/>
  <c r="H263" i="1"/>
  <c r="G263" i="1"/>
  <c r="F263" i="1"/>
  <c r="F262" i="1" s="1"/>
  <c r="E263" i="1"/>
  <c r="E64" i="1" s="1"/>
  <c r="D263" i="1"/>
  <c r="D262" i="1" s="1"/>
  <c r="M258" i="1"/>
  <c r="L258" i="1"/>
  <c r="M257" i="1"/>
  <c r="L257" i="1"/>
  <c r="K256" i="1"/>
  <c r="J256" i="1"/>
  <c r="I256" i="1"/>
  <c r="I59" i="1" s="1"/>
  <c r="I58" i="1" s="1"/>
  <c r="H256" i="1"/>
  <c r="G256" i="1"/>
  <c r="G255" i="1" s="1"/>
  <c r="F256" i="1"/>
  <c r="F255" i="1" s="1"/>
  <c r="E256" i="1"/>
  <c r="D256" i="1"/>
  <c r="H255" i="1"/>
  <c r="M254" i="1"/>
  <c r="M253" i="1" s="1"/>
  <c r="M57" i="1" s="1"/>
  <c r="L254" i="1"/>
  <c r="L253" i="1" s="1"/>
  <c r="L57" i="1" s="1"/>
  <c r="K253" i="1"/>
  <c r="K57" i="1" s="1"/>
  <c r="J253" i="1"/>
  <c r="J57" i="1" s="1"/>
  <c r="I253" i="1"/>
  <c r="I57" i="1" s="1"/>
  <c r="H253" i="1"/>
  <c r="H57" i="1" s="1"/>
  <c r="G253" i="1"/>
  <c r="G57" i="1" s="1"/>
  <c r="F253" i="1"/>
  <c r="E253" i="1"/>
  <c r="E57" i="1" s="1"/>
  <c r="D253" i="1"/>
  <c r="D57" i="1" s="1"/>
  <c r="Q252" i="1"/>
  <c r="P252" i="1"/>
  <c r="O252" i="1"/>
  <c r="N252" i="1"/>
  <c r="M252" i="1"/>
  <c r="M251" i="1" s="1"/>
  <c r="M56" i="1" s="1"/>
  <c r="L252" i="1"/>
  <c r="L251" i="1" s="1"/>
  <c r="L56" i="1" s="1"/>
  <c r="K251" i="1"/>
  <c r="K56" i="1" s="1"/>
  <c r="J251" i="1"/>
  <c r="J56" i="1" s="1"/>
  <c r="I251" i="1"/>
  <c r="H251" i="1"/>
  <c r="H56" i="1" s="1"/>
  <c r="G251" i="1"/>
  <c r="F251" i="1"/>
  <c r="F56" i="1" s="1"/>
  <c r="E251" i="1"/>
  <c r="E56" i="1" s="1"/>
  <c r="D251" i="1"/>
  <c r="D56" i="1" s="1"/>
  <c r="M250" i="1"/>
  <c r="M249" i="1" s="1"/>
  <c r="M55" i="1" s="1"/>
  <c r="L250" i="1"/>
  <c r="L249" i="1" s="1"/>
  <c r="L55" i="1" s="1"/>
  <c r="K249" i="1"/>
  <c r="J249" i="1"/>
  <c r="J55" i="1" s="1"/>
  <c r="I249" i="1"/>
  <c r="I55" i="1" s="1"/>
  <c r="H249" i="1"/>
  <c r="H55" i="1" s="1"/>
  <c r="G249" i="1"/>
  <c r="F249" i="1"/>
  <c r="F55" i="1" s="1"/>
  <c r="E249" i="1"/>
  <c r="D249" i="1"/>
  <c r="D55" i="1" s="1"/>
  <c r="M248" i="1"/>
  <c r="M247" i="1" s="1"/>
  <c r="M54" i="1" s="1"/>
  <c r="L248" i="1"/>
  <c r="L247" i="1" s="1"/>
  <c r="L54" i="1" s="1"/>
  <c r="K247" i="1"/>
  <c r="K54" i="1" s="1"/>
  <c r="J247" i="1"/>
  <c r="J54" i="1" s="1"/>
  <c r="I247" i="1"/>
  <c r="H247" i="1"/>
  <c r="H54" i="1" s="1"/>
  <c r="G247" i="1"/>
  <c r="G54" i="1" s="1"/>
  <c r="F247" i="1"/>
  <c r="F54" i="1" s="1"/>
  <c r="E247" i="1"/>
  <c r="E54" i="1" s="1"/>
  <c r="D247" i="1"/>
  <c r="D54" i="1" s="1"/>
  <c r="M246" i="1"/>
  <c r="L246" i="1"/>
  <c r="M245" i="1"/>
  <c r="L245" i="1"/>
  <c r="M244" i="1"/>
  <c r="L244" i="1"/>
  <c r="M243" i="1"/>
  <c r="L243" i="1"/>
  <c r="M242" i="1"/>
  <c r="L242" i="1"/>
  <c r="M241" i="1"/>
  <c r="L241" i="1"/>
  <c r="P240" i="1"/>
  <c r="O240" i="1"/>
  <c r="N240" i="1"/>
  <c r="M240" i="1"/>
  <c r="L240" i="1"/>
  <c r="K239" i="1"/>
  <c r="K53" i="1" s="1"/>
  <c r="J239" i="1"/>
  <c r="I239" i="1"/>
  <c r="I53" i="1" s="1"/>
  <c r="H239" i="1"/>
  <c r="G239" i="1"/>
  <c r="G53" i="1" s="1"/>
  <c r="F239" i="1"/>
  <c r="E239" i="1"/>
  <c r="E53" i="1" s="1"/>
  <c r="D239" i="1"/>
  <c r="M238" i="1"/>
  <c r="M237" i="1" s="1"/>
  <c r="M52" i="1" s="1"/>
  <c r="L238" i="1"/>
  <c r="L237" i="1" s="1"/>
  <c r="L52" i="1" s="1"/>
  <c r="K237" i="1"/>
  <c r="K52" i="1" s="1"/>
  <c r="J237" i="1"/>
  <c r="I237" i="1"/>
  <c r="I52" i="1" s="1"/>
  <c r="H237" i="1"/>
  <c r="H52" i="1" s="1"/>
  <c r="G237" i="1"/>
  <c r="G52" i="1" s="1"/>
  <c r="F237" i="1"/>
  <c r="F52" i="1" s="1"/>
  <c r="E237" i="1"/>
  <c r="E52" i="1" s="1"/>
  <c r="D237" i="1"/>
  <c r="P236" i="1"/>
  <c r="O236" i="1"/>
  <c r="N236" i="1"/>
  <c r="M236" i="1"/>
  <c r="L236" i="1"/>
  <c r="O235" i="1"/>
  <c r="N235" i="1"/>
  <c r="M235" i="1"/>
  <c r="L235" i="1"/>
  <c r="O234" i="1"/>
  <c r="N234" i="1"/>
  <c r="M234" i="1"/>
  <c r="L234" i="1"/>
  <c r="O233" i="1"/>
  <c r="N233" i="1"/>
  <c r="M233" i="1"/>
  <c r="L233" i="1"/>
  <c r="Q232" i="1"/>
  <c r="P232" i="1"/>
  <c r="O232" i="1"/>
  <c r="N232" i="1"/>
  <c r="M232" i="1"/>
  <c r="L232" i="1"/>
  <c r="P231" i="1"/>
  <c r="O231" i="1"/>
  <c r="N231" i="1"/>
  <c r="M231" i="1"/>
  <c r="L231" i="1"/>
  <c r="P230" i="1"/>
  <c r="O230" i="1"/>
  <c r="N230" i="1"/>
  <c r="M230" i="1"/>
  <c r="L230" i="1"/>
  <c r="K229" i="1"/>
  <c r="K51" i="1" s="1"/>
  <c r="J229" i="1"/>
  <c r="I229" i="1"/>
  <c r="H229" i="1"/>
  <c r="H51" i="1" s="1"/>
  <c r="G229" i="1"/>
  <c r="F229" i="1"/>
  <c r="E229" i="1"/>
  <c r="E51" i="1" s="1"/>
  <c r="D229" i="1"/>
  <c r="D51" i="1" s="1"/>
  <c r="P226" i="1"/>
  <c r="O226" i="1"/>
  <c r="N226" i="1"/>
  <c r="M226" i="1"/>
  <c r="M225" i="1" s="1"/>
  <c r="M38" i="1" s="1"/>
  <c r="L226" i="1"/>
  <c r="L225" i="1" s="1"/>
  <c r="L38" i="1" s="1"/>
  <c r="K225" i="1"/>
  <c r="K38" i="1" s="1"/>
  <c r="J225" i="1"/>
  <c r="I225" i="1"/>
  <c r="I38" i="1" s="1"/>
  <c r="H225" i="1"/>
  <c r="G225" i="1"/>
  <c r="G38" i="1" s="1"/>
  <c r="F225" i="1"/>
  <c r="F38" i="1" s="1"/>
  <c r="E225" i="1"/>
  <c r="E38" i="1" s="1"/>
  <c r="D225" i="1"/>
  <c r="M224" i="1"/>
  <c r="M223" i="1" s="1"/>
  <c r="M37" i="1" s="1"/>
  <c r="L224" i="1"/>
  <c r="L223" i="1" s="1"/>
  <c r="L37" i="1" s="1"/>
  <c r="K223" i="1"/>
  <c r="K37" i="1" s="1"/>
  <c r="J223" i="1"/>
  <c r="J37" i="1" s="1"/>
  <c r="I223" i="1"/>
  <c r="I37" i="1" s="1"/>
  <c r="H223" i="1"/>
  <c r="G223" i="1"/>
  <c r="G37" i="1" s="1"/>
  <c r="F223" i="1"/>
  <c r="F37" i="1" s="1"/>
  <c r="E223" i="1"/>
  <c r="E37" i="1" s="1"/>
  <c r="D223" i="1"/>
  <c r="D37" i="1" s="1"/>
  <c r="P222" i="1"/>
  <c r="O222" i="1"/>
  <c r="N222" i="1"/>
  <c r="M222" i="1"/>
  <c r="L222" i="1"/>
  <c r="P221" i="1"/>
  <c r="O221" i="1"/>
  <c r="N221" i="1"/>
  <c r="M221" i="1"/>
  <c r="L221" i="1"/>
  <c r="P220" i="1"/>
  <c r="O220" i="1"/>
  <c r="N220" i="1"/>
  <c r="M220" i="1"/>
  <c r="L220" i="1"/>
  <c r="P219" i="1"/>
  <c r="O219" i="1"/>
  <c r="N219" i="1"/>
  <c r="M219" i="1"/>
  <c r="L219" i="1"/>
  <c r="M218" i="1"/>
  <c r="L218" i="1"/>
  <c r="K217" i="1"/>
  <c r="K216" i="1" s="1"/>
  <c r="J217" i="1"/>
  <c r="I217" i="1"/>
  <c r="I216" i="1" s="1"/>
  <c r="H217" i="1"/>
  <c r="G217" i="1"/>
  <c r="F217" i="1"/>
  <c r="E217" i="1"/>
  <c r="E216" i="1" s="1"/>
  <c r="D217" i="1"/>
  <c r="D36" i="1" s="1"/>
  <c r="P215" i="1"/>
  <c r="O215" i="1"/>
  <c r="N215" i="1"/>
  <c r="M215" i="1"/>
  <c r="M214" i="1" s="1"/>
  <c r="L215" i="1"/>
  <c r="L214" i="1" s="1"/>
  <c r="L34" i="1" s="1"/>
  <c r="K214" i="1"/>
  <c r="K34" i="1" s="1"/>
  <c r="J214" i="1"/>
  <c r="J34" i="1" s="1"/>
  <c r="I214" i="1"/>
  <c r="H214" i="1"/>
  <c r="H34" i="1" s="1"/>
  <c r="G214" i="1"/>
  <c r="F214" i="1"/>
  <c r="F34" i="1" s="1"/>
  <c r="E214" i="1"/>
  <c r="E34" i="1" s="1"/>
  <c r="D214" i="1"/>
  <c r="D34" i="1" s="1"/>
  <c r="M213" i="1"/>
  <c r="L213" i="1"/>
  <c r="M212" i="1"/>
  <c r="L212" i="1"/>
  <c r="M211" i="1"/>
  <c r="L211" i="1"/>
  <c r="P210" i="1"/>
  <c r="O210" i="1"/>
  <c r="N210" i="1"/>
  <c r="M210" i="1"/>
  <c r="L210" i="1"/>
  <c r="K209" i="1"/>
  <c r="K33" i="1" s="1"/>
  <c r="J209" i="1"/>
  <c r="I209" i="1"/>
  <c r="H209" i="1"/>
  <c r="G209" i="1"/>
  <c r="G33" i="1" s="1"/>
  <c r="F209" i="1"/>
  <c r="F33" i="1" s="1"/>
  <c r="E209" i="1"/>
  <c r="D209" i="1"/>
  <c r="M208" i="1"/>
  <c r="L208" i="1"/>
  <c r="M207" i="1"/>
  <c r="L207" i="1"/>
  <c r="M206" i="1"/>
  <c r="L206" i="1"/>
  <c r="M205" i="1"/>
  <c r="L205" i="1"/>
  <c r="K204" i="1"/>
  <c r="K32" i="1" s="1"/>
  <c r="J204" i="1"/>
  <c r="J32" i="1" s="1"/>
  <c r="I204" i="1"/>
  <c r="I32" i="1" s="1"/>
  <c r="H204" i="1"/>
  <c r="H32" i="1" s="1"/>
  <c r="G204" i="1"/>
  <c r="G32" i="1" s="1"/>
  <c r="F204" i="1"/>
  <c r="E204" i="1"/>
  <c r="E32" i="1" s="1"/>
  <c r="D204" i="1"/>
  <c r="D32" i="1" s="1"/>
  <c r="P203" i="1"/>
  <c r="O203" i="1"/>
  <c r="N203" i="1"/>
  <c r="M203" i="1"/>
  <c r="L203" i="1"/>
  <c r="Q202" i="1"/>
  <c r="P202" i="1"/>
  <c r="O202" i="1"/>
  <c r="N202" i="1"/>
  <c r="M202" i="1"/>
  <c r="M201" i="1" s="1"/>
  <c r="L202" i="1"/>
  <c r="L201" i="1" s="1"/>
  <c r="L31" i="1" s="1"/>
  <c r="K201" i="1"/>
  <c r="K31" i="1" s="1"/>
  <c r="J201" i="1"/>
  <c r="J31" i="1" s="1"/>
  <c r="I201" i="1"/>
  <c r="H201" i="1"/>
  <c r="H31" i="1" s="1"/>
  <c r="G201" i="1"/>
  <c r="G31" i="1" s="1"/>
  <c r="F201" i="1"/>
  <c r="F31" i="1" s="1"/>
  <c r="E201" i="1"/>
  <c r="E31" i="1" s="1"/>
  <c r="D201" i="1"/>
  <c r="D31" i="1" s="1"/>
  <c r="Q200" i="1"/>
  <c r="P200" i="1"/>
  <c r="O200" i="1"/>
  <c r="N200" i="1"/>
  <c r="M200" i="1"/>
  <c r="L200" i="1"/>
  <c r="M199" i="1"/>
  <c r="L199" i="1"/>
  <c r="K198" i="1"/>
  <c r="K30" i="1" s="1"/>
  <c r="J198" i="1"/>
  <c r="J30" i="1" s="1"/>
  <c r="I198" i="1"/>
  <c r="H198" i="1"/>
  <c r="H30" i="1" s="1"/>
  <c r="G198" i="1"/>
  <c r="F198" i="1"/>
  <c r="F30" i="1" s="1"/>
  <c r="E198" i="1"/>
  <c r="E30" i="1" s="1"/>
  <c r="D198" i="1"/>
  <c r="D30" i="1" s="1"/>
  <c r="P197" i="1"/>
  <c r="O197" i="1"/>
  <c r="N197" i="1"/>
  <c r="M197" i="1"/>
  <c r="M196" i="1" s="1"/>
  <c r="M29" i="1" s="1"/>
  <c r="L197" i="1"/>
  <c r="L196" i="1" s="1"/>
  <c r="L29" i="1" s="1"/>
  <c r="K196" i="1"/>
  <c r="J196" i="1"/>
  <c r="J29" i="1" s="1"/>
  <c r="I196" i="1"/>
  <c r="I29" i="1" s="1"/>
  <c r="H196" i="1"/>
  <c r="H29" i="1" s="1"/>
  <c r="G196" i="1"/>
  <c r="G29" i="1" s="1"/>
  <c r="F196" i="1"/>
  <c r="F29" i="1" s="1"/>
  <c r="E196" i="1"/>
  <c r="D196" i="1"/>
  <c r="D29" i="1" s="1"/>
  <c r="P195" i="1"/>
  <c r="O195" i="1"/>
  <c r="N195" i="1"/>
  <c r="M195" i="1"/>
  <c r="L195" i="1"/>
  <c r="P194" i="1"/>
  <c r="O194" i="1"/>
  <c r="N194" i="1"/>
  <c r="M194" i="1"/>
  <c r="L194" i="1"/>
  <c r="M193" i="1"/>
  <c r="L193" i="1"/>
  <c r="M192" i="1"/>
  <c r="L192" i="1"/>
  <c r="P191" i="1"/>
  <c r="O191" i="1"/>
  <c r="N191" i="1"/>
  <c r="M191" i="1"/>
  <c r="L191" i="1"/>
  <c r="M190" i="1"/>
  <c r="L190" i="1"/>
  <c r="M189" i="1"/>
  <c r="L189" i="1"/>
  <c r="K188" i="1"/>
  <c r="K28" i="1" s="1"/>
  <c r="J188" i="1"/>
  <c r="J28" i="1" s="1"/>
  <c r="I188" i="1"/>
  <c r="H188" i="1"/>
  <c r="H28" i="1" s="1"/>
  <c r="G188" i="1"/>
  <c r="G28" i="1" s="1"/>
  <c r="F188" i="1"/>
  <c r="E188" i="1"/>
  <c r="D188" i="1"/>
  <c r="D28" i="1" s="1"/>
  <c r="Q187" i="1"/>
  <c r="P187" i="1"/>
  <c r="O187" i="1"/>
  <c r="N187" i="1"/>
  <c r="M187" i="1"/>
  <c r="L187" i="1"/>
  <c r="Q186" i="1"/>
  <c r="P186" i="1"/>
  <c r="O186" i="1"/>
  <c r="N186" i="1"/>
  <c r="M186" i="1"/>
  <c r="L186" i="1"/>
  <c r="Q185" i="1"/>
  <c r="P185" i="1"/>
  <c r="O185" i="1"/>
  <c r="N185" i="1"/>
  <c r="M185" i="1"/>
  <c r="L185" i="1"/>
  <c r="Q184" i="1"/>
  <c r="P184" i="1"/>
  <c r="O184" i="1"/>
  <c r="N184" i="1"/>
  <c r="M184" i="1"/>
  <c r="L184" i="1"/>
  <c r="Q183" i="1"/>
  <c r="P183" i="1"/>
  <c r="O183" i="1"/>
  <c r="N183" i="1"/>
  <c r="M183" i="1"/>
  <c r="L183" i="1"/>
  <c r="Q182" i="1"/>
  <c r="P182" i="1"/>
  <c r="O182" i="1"/>
  <c r="N182" i="1"/>
  <c r="M182" i="1"/>
  <c r="L182" i="1"/>
  <c r="Q181" i="1"/>
  <c r="P181" i="1"/>
  <c r="O181" i="1"/>
  <c r="N181" i="1"/>
  <c r="M181" i="1"/>
  <c r="L181" i="1"/>
  <c r="Q180" i="1"/>
  <c r="P180" i="1"/>
  <c r="O180" i="1"/>
  <c r="N180" i="1"/>
  <c r="M180" i="1"/>
  <c r="L180" i="1"/>
  <c r="P179" i="1"/>
  <c r="O179" i="1"/>
  <c r="N179" i="1"/>
  <c r="M179" i="1"/>
  <c r="L179" i="1"/>
  <c r="K178" i="1"/>
  <c r="K27" i="1" s="1"/>
  <c r="J178" i="1"/>
  <c r="J27" i="1" s="1"/>
  <c r="I178" i="1"/>
  <c r="I27" i="1" s="1"/>
  <c r="H178" i="1"/>
  <c r="H27" i="1" s="1"/>
  <c r="G178" i="1"/>
  <c r="G27" i="1" s="1"/>
  <c r="F178" i="1"/>
  <c r="F27" i="1" s="1"/>
  <c r="E178" i="1"/>
  <c r="E27" i="1" s="1"/>
  <c r="D178" i="1"/>
  <c r="D27" i="1" s="1"/>
  <c r="P177" i="1"/>
  <c r="O177" i="1"/>
  <c r="N177" i="1"/>
  <c r="M177" i="1"/>
  <c r="L177" i="1"/>
  <c r="P176" i="1"/>
  <c r="O176" i="1"/>
  <c r="N176" i="1"/>
  <c r="M176" i="1"/>
  <c r="L176" i="1"/>
  <c r="Q175" i="1"/>
  <c r="P175" i="1"/>
  <c r="O175" i="1"/>
  <c r="N175" i="1"/>
  <c r="M175" i="1"/>
  <c r="L175" i="1"/>
  <c r="P174" i="1"/>
  <c r="O174" i="1"/>
  <c r="N174" i="1"/>
  <c r="M174" i="1"/>
  <c r="L174" i="1"/>
  <c r="K173" i="1"/>
  <c r="K26" i="1" s="1"/>
  <c r="J173" i="1"/>
  <c r="I173" i="1"/>
  <c r="I26" i="1" s="1"/>
  <c r="H173" i="1"/>
  <c r="H26" i="1" s="1"/>
  <c r="G173" i="1"/>
  <c r="F173" i="1"/>
  <c r="F26" i="1" s="1"/>
  <c r="E173" i="1"/>
  <c r="E26" i="1" s="1"/>
  <c r="D173" i="1"/>
  <c r="D26" i="1" s="1"/>
  <c r="M169" i="1"/>
  <c r="L169" i="1"/>
  <c r="M168" i="1"/>
  <c r="L168" i="1"/>
  <c r="K167" i="1"/>
  <c r="J167" i="1"/>
  <c r="J166" i="1" s="1"/>
  <c r="I167" i="1"/>
  <c r="I49" i="1" s="1"/>
  <c r="I48" i="1" s="1"/>
  <c r="H167" i="1"/>
  <c r="H166" i="1" s="1"/>
  <c r="G167" i="1"/>
  <c r="G49" i="1" s="1"/>
  <c r="G48" i="1" s="1"/>
  <c r="F167" i="1"/>
  <c r="E167" i="1"/>
  <c r="D167" i="1"/>
  <c r="D166" i="1" s="1"/>
  <c r="M165" i="1"/>
  <c r="M164" i="1" s="1"/>
  <c r="M47" i="1" s="1"/>
  <c r="L165" i="1"/>
  <c r="L164" i="1" s="1"/>
  <c r="L47" i="1" s="1"/>
  <c r="K164" i="1"/>
  <c r="K47" i="1" s="1"/>
  <c r="J164" i="1"/>
  <c r="J47" i="1" s="1"/>
  <c r="I164" i="1"/>
  <c r="I47" i="1" s="1"/>
  <c r="H164" i="1"/>
  <c r="H47" i="1" s="1"/>
  <c r="G164" i="1"/>
  <c r="G47" i="1" s="1"/>
  <c r="F164" i="1"/>
  <c r="F47" i="1" s="1"/>
  <c r="E164" i="1"/>
  <c r="E47" i="1" s="1"/>
  <c r="D164" i="1"/>
  <c r="D47" i="1" s="1"/>
  <c r="M163" i="1"/>
  <c r="M162" i="1" s="1"/>
  <c r="M46" i="1" s="1"/>
  <c r="L163" i="1"/>
  <c r="L162" i="1" s="1"/>
  <c r="L46" i="1" s="1"/>
  <c r="K162" i="1"/>
  <c r="K46" i="1" s="1"/>
  <c r="J162" i="1"/>
  <c r="J46" i="1" s="1"/>
  <c r="I162" i="1"/>
  <c r="I46" i="1" s="1"/>
  <c r="H162" i="1"/>
  <c r="H46" i="1" s="1"/>
  <c r="G162" i="1"/>
  <c r="G46" i="1" s="1"/>
  <c r="F162" i="1"/>
  <c r="F46" i="1" s="1"/>
  <c r="E162" i="1"/>
  <c r="E46" i="1" s="1"/>
  <c r="D162" i="1"/>
  <c r="D46" i="1" s="1"/>
  <c r="M161" i="1"/>
  <c r="M160" i="1" s="1"/>
  <c r="M45" i="1" s="1"/>
  <c r="L161" i="1"/>
  <c r="L160" i="1" s="1"/>
  <c r="L45" i="1" s="1"/>
  <c r="K160" i="1"/>
  <c r="K45" i="1" s="1"/>
  <c r="J160" i="1"/>
  <c r="I160" i="1"/>
  <c r="I45" i="1" s="1"/>
  <c r="H160" i="1"/>
  <c r="H45" i="1" s="1"/>
  <c r="G160" i="1"/>
  <c r="G45" i="1" s="1"/>
  <c r="F160" i="1"/>
  <c r="F45" i="1" s="1"/>
  <c r="E160" i="1"/>
  <c r="E45" i="1" s="1"/>
  <c r="D160" i="1"/>
  <c r="D45" i="1" s="1"/>
  <c r="M159" i="1"/>
  <c r="L159" i="1"/>
  <c r="M158" i="1"/>
  <c r="L158" i="1"/>
  <c r="M157" i="1"/>
  <c r="L157" i="1"/>
  <c r="P156" i="1"/>
  <c r="O156" i="1"/>
  <c r="N156" i="1"/>
  <c r="M156" i="1"/>
  <c r="L156" i="1"/>
  <c r="K155" i="1"/>
  <c r="K44" i="1" s="1"/>
  <c r="J155" i="1"/>
  <c r="J44" i="1" s="1"/>
  <c r="I155" i="1"/>
  <c r="I44" i="1" s="1"/>
  <c r="H155" i="1"/>
  <c r="H44" i="1" s="1"/>
  <c r="G155" i="1"/>
  <c r="G44" i="1" s="1"/>
  <c r="F155" i="1"/>
  <c r="F44" i="1" s="1"/>
  <c r="E155" i="1"/>
  <c r="E44" i="1" s="1"/>
  <c r="D155" i="1"/>
  <c r="D44" i="1" s="1"/>
  <c r="M154" i="1"/>
  <c r="M153" i="1" s="1"/>
  <c r="M43" i="1" s="1"/>
  <c r="L154" i="1"/>
  <c r="L153" i="1" s="1"/>
  <c r="L43" i="1" s="1"/>
  <c r="K153" i="1"/>
  <c r="K43" i="1" s="1"/>
  <c r="J153" i="1"/>
  <c r="J43" i="1" s="1"/>
  <c r="I153" i="1"/>
  <c r="I43" i="1" s="1"/>
  <c r="H153" i="1"/>
  <c r="H43" i="1" s="1"/>
  <c r="G153" i="1"/>
  <c r="G43" i="1" s="1"/>
  <c r="F153" i="1"/>
  <c r="F43" i="1" s="1"/>
  <c r="E153" i="1"/>
  <c r="E43" i="1" s="1"/>
  <c r="D153" i="1"/>
  <c r="D43" i="1" s="1"/>
  <c r="M152" i="1"/>
  <c r="L152" i="1"/>
  <c r="M151" i="1"/>
  <c r="L151" i="1"/>
  <c r="M150" i="1"/>
  <c r="L150" i="1"/>
  <c r="O149" i="1"/>
  <c r="N149" i="1"/>
  <c r="M149" i="1"/>
  <c r="L149" i="1"/>
  <c r="P148" i="1"/>
  <c r="O148" i="1"/>
  <c r="N148" i="1"/>
  <c r="M148" i="1"/>
  <c r="L148" i="1"/>
  <c r="K147" i="1"/>
  <c r="J147" i="1"/>
  <c r="J42" i="1" s="1"/>
  <c r="I147" i="1"/>
  <c r="H147" i="1"/>
  <c r="G147" i="1"/>
  <c r="F147" i="1"/>
  <c r="F42" i="1" s="1"/>
  <c r="E147" i="1"/>
  <c r="D147" i="1"/>
  <c r="M143" i="1"/>
  <c r="M142" i="1" s="1"/>
  <c r="M23" i="1" s="1"/>
  <c r="L143" i="1"/>
  <c r="L142" i="1" s="1"/>
  <c r="L23" i="1" s="1"/>
  <c r="K142" i="1"/>
  <c r="K23" i="1" s="1"/>
  <c r="J142" i="1"/>
  <c r="J23" i="1" s="1"/>
  <c r="I142" i="1"/>
  <c r="H142" i="1"/>
  <c r="H23" i="1" s="1"/>
  <c r="G142" i="1"/>
  <c r="F142" i="1"/>
  <c r="F23" i="1" s="1"/>
  <c r="D142" i="1"/>
  <c r="D23" i="1" s="1"/>
  <c r="O141" i="1"/>
  <c r="N141" i="1"/>
  <c r="M141" i="1"/>
  <c r="L141" i="1"/>
  <c r="P140" i="1"/>
  <c r="O140" i="1"/>
  <c r="N140" i="1"/>
  <c r="M140" i="1"/>
  <c r="L140" i="1"/>
  <c r="P139" i="1"/>
  <c r="O139" i="1"/>
  <c r="N139" i="1"/>
  <c r="M139" i="1"/>
  <c r="L139" i="1"/>
  <c r="P138" i="1"/>
  <c r="O138" i="1"/>
  <c r="N138" i="1"/>
  <c r="M138" i="1"/>
  <c r="L138" i="1"/>
  <c r="M137" i="1"/>
  <c r="L137" i="1"/>
  <c r="K136" i="1"/>
  <c r="J136" i="1"/>
  <c r="I136" i="1"/>
  <c r="I22" i="1" s="1"/>
  <c r="H136" i="1"/>
  <c r="H22" i="1" s="1"/>
  <c r="G136" i="1"/>
  <c r="F136" i="1"/>
  <c r="F22" i="1" s="1"/>
  <c r="F21" i="1" s="1"/>
  <c r="E136" i="1"/>
  <c r="D136" i="1"/>
  <c r="Q134" i="1"/>
  <c r="P134" i="1"/>
  <c r="O134" i="1"/>
  <c r="N134" i="1"/>
  <c r="M134" i="1"/>
  <c r="L134" i="1"/>
  <c r="M133" i="1"/>
  <c r="L133" i="1"/>
  <c r="K132" i="1"/>
  <c r="J132" i="1"/>
  <c r="I132" i="1"/>
  <c r="I131" i="1" s="1"/>
  <c r="H132" i="1"/>
  <c r="H131" i="1" s="1"/>
  <c r="G132" i="1"/>
  <c r="F132" i="1"/>
  <c r="F131" i="1" s="1"/>
  <c r="E132" i="1"/>
  <c r="D132" i="1"/>
  <c r="D20" i="1" s="1"/>
  <c r="D19" i="1" s="1"/>
  <c r="Q130" i="1"/>
  <c r="P130" i="1"/>
  <c r="O130" i="1"/>
  <c r="N130" i="1"/>
  <c r="M130" i="1"/>
  <c r="M129" i="1" s="1"/>
  <c r="M18" i="1" s="1"/>
  <c r="L130" i="1"/>
  <c r="L129" i="1" s="1"/>
  <c r="L18" i="1" s="1"/>
  <c r="K129" i="1"/>
  <c r="K18" i="1" s="1"/>
  <c r="J129" i="1"/>
  <c r="I129" i="1"/>
  <c r="H129" i="1"/>
  <c r="H18" i="1" s="1"/>
  <c r="G129" i="1"/>
  <c r="G18" i="1" s="1"/>
  <c r="F129" i="1"/>
  <c r="F18" i="1" s="1"/>
  <c r="E129" i="1"/>
  <c r="E18" i="1" s="1"/>
  <c r="D129" i="1"/>
  <c r="D18" i="1" s="1"/>
  <c r="M128" i="1"/>
  <c r="L128" i="1"/>
  <c r="M127" i="1"/>
  <c r="L127" i="1"/>
  <c r="K126" i="1"/>
  <c r="K17" i="1" s="1"/>
  <c r="J126" i="1"/>
  <c r="J17" i="1" s="1"/>
  <c r="I126" i="1"/>
  <c r="H126" i="1"/>
  <c r="H17" i="1" s="1"/>
  <c r="G126" i="1"/>
  <c r="G17" i="1" s="1"/>
  <c r="F126" i="1"/>
  <c r="F17" i="1" s="1"/>
  <c r="E126" i="1"/>
  <c r="D126" i="1"/>
  <c r="D17" i="1" s="1"/>
  <c r="P125" i="1"/>
  <c r="O125" i="1"/>
  <c r="N125" i="1"/>
  <c r="M125" i="1"/>
  <c r="M124" i="1" s="1"/>
  <c r="M16" i="1" s="1"/>
  <c r="L125" i="1"/>
  <c r="L124" i="1" s="1"/>
  <c r="L16" i="1" s="1"/>
  <c r="K124" i="1"/>
  <c r="K16" i="1" s="1"/>
  <c r="J124" i="1"/>
  <c r="J16" i="1" s="1"/>
  <c r="I124" i="1"/>
  <c r="I16" i="1" s="1"/>
  <c r="H124" i="1"/>
  <c r="H16" i="1" s="1"/>
  <c r="G124" i="1"/>
  <c r="G16" i="1" s="1"/>
  <c r="F124" i="1"/>
  <c r="F16" i="1" s="1"/>
  <c r="E124" i="1"/>
  <c r="E16" i="1" s="1"/>
  <c r="D124" i="1"/>
  <c r="D16" i="1" s="1"/>
  <c r="Q123" i="1"/>
  <c r="P123" i="1"/>
  <c r="O123" i="1"/>
  <c r="N123" i="1"/>
  <c r="M123" i="1"/>
  <c r="L123" i="1"/>
  <c r="P122" i="1"/>
  <c r="O122" i="1"/>
  <c r="N122" i="1"/>
  <c r="M122" i="1"/>
  <c r="L122" i="1"/>
  <c r="P121" i="1"/>
  <c r="O121" i="1"/>
  <c r="N121" i="1"/>
  <c r="M121" i="1"/>
  <c r="L121" i="1"/>
  <c r="M120" i="1"/>
  <c r="L120" i="1"/>
  <c r="P119" i="1"/>
  <c r="O119" i="1"/>
  <c r="N119" i="1"/>
  <c r="M119" i="1"/>
  <c r="L119" i="1"/>
  <c r="K118" i="1"/>
  <c r="K15" i="1" s="1"/>
  <c r="J118" i="1"/>
  <c r="I118" i="1"/>
  <c r="I15" i="1" s="1"/>
  <c r="H118" i="1"/>
  <c r="G118" i="1"/>
  <c r="F118" i="1"/>
  <c r="E118" i="1"/>
  <c r="E15" i="1" s="1"/>
  <c r="D118" i="1"/>
  <c r="P117" i="1"/>
  <c r="O117" i="1"/>
  <c r="N117" i="1"/>
  <c r="M117" i="1"/>
  <c r="L117" i="1"/>
  <c r="M116" i="1"/>
  <c r="L116" i="1"/>
  <c r="M115" i="1"/>
  <c r="L115" i="1"/>
  <c r="M114" i="1"/>
  <c r="L114" i="1"/>
  <c r="P113" i="1"/>
  <c r="O113" i="1"/>
  <c r="N113" i="1"/>
  <c r="M113" i="1"/>
  <c r="L113" i="1"/>
  <c r="M112" i="1"/>
  <c r="L112" i="1"/>
  <c r="K111" i="1"/>
  <c r="K14" i="1" s="1"/>
  <c r="J111" i="1"/>
  <c r="J14" i="1" s="1"/>
  <c r="I111" i="1"/>
  <c r="I14" i="1" s="1"/>
  <c r="H111" i="1"/>
  <c r="H14" i="1" s="1"/>
  <c r="G111" i="1"/>
  <c r="F111" i="1"/>
  <c r="F14" i="1" s="1"/>
  <c r="E111" i="1"/>
  <c r="E14" i="1" s="1"/>
  <c r="D111" i="1"/>
  <c r="D14" i="1" s="1"/>
  <c r="P109" i="1"/>
  <c r="O109" i="1"/>
  <c r="N109" i="1"/>
  <c r="M109" i="1"/>
  <c r="M108" i="1" s="1"/>
  <c r="M12" i="1" s="1"/>
  <c r="L109" i="1"/>
  <c r="L108" i="1" s="1"/>
  <c r="L12" i="1" s="1"/>
  <c r="K108" i="1"/>
  <c r="K12" i="1" s="1"/>
  <c r="J108" i="1"/>
  <c r="J12" i="1" s="1"/>
  <c r="I108" i="1"/>
  <c r="I12" i="1" s="1"/>
  <c r="H108" i="1"/>
  <c r="H12" i="1" s="1"/>
  <c r="G108" i="1"/>
  <c r="G12" i="1" s="1"/>
  <c r="F108" i="1"/>
  <c r="F12" i="1" s="1"/>
  <c r="E108" i="1"/>
  <c r="E12" i="1" s="1"/>
  <c r="D108" i="1"/>
  <c r="D12" i="1" s="1"/>
  <c r="P107" i="1"/>
  <c r="O107" i="1"/>
  <c r="N107" i="1"/>
  <c r="M107" i="1"/>
  <c r="M106" i="1" s="1"/>
  <c r="M11" i="1" s="1"/>
  <c r="L107" i="1"/>
  <c r="L106" i="1" s="1"/>
  <c r="L11" i="1" s="1"/>
  <c r="K106" i="1"/>
  <c r="K11" i="1" s="1"/>
  <c r="J106" i="1"/>
  <c r="J11" i="1" s="1"/>
  <c r="I106" i="1"/>
  <c r="I11" i="1" s="1"/>
  <c r="H106" i="1"/>
  <c r="H11" i="1" s="1"/>
  <c r="G106" i="1"/>
  <c r="G11" i="1" s="1"/>
  <c r="F106" i="1"/>
  <c r="F11" i="1" s="1"/>
  <c r="E106" i="1"/>
  <c r="E11" i="1" s="1"/>
  <c r="D106" i="1"/>
  <c r="M105" i="1"/>
  <c r="M104" i="1" s="1"/>
  <c r="M10" i="1" s="1"/>
  <c r="L105" i="1"/>
  <c r="L104" i="1" s="1"/>
  <c r="L10" i="1" s="1"/>
  <c r="K104" i="1"/>
  <c r="K10" i="1" s="1"/>
  <c r="J104" i="1"/>
  <c r="J10" i="1" s="1"/>
  <c r="I104" i="1"/>
  <c r="I10" i="1" s="1"/>
  <c r="H104" i="1"/>
  <c r="H10" i="1" s="1"/>
  <c r="G104" i="1"/>
  <c r="G10" i="1" s="1"/>
  <c r="F104" i="1"/>
  <c r="F10" i="1" s="1"/>
  <c r="E104" i="1"/>
  <c r="E10" i="1" s="1"/>
  <c r="D104" i="1"/>
  <c r="D10" i="1" s="1"/>
  <c r="P103" i="1"/>
  <c r="O103" i="1"/>
  <c r="N103" i="1"/>
  <c r="M103" i="1"/>
  <c r="L103" i="1"/>
  <c r="P102" i="1"/>
  <c r="O102" i="1"/>
  <c r="N102" i="1"/>
  <c r="M102" i="1"/>
  <c r="L102" i="1"/>
  <c r="P101" i="1"/>
  <c r="O101" i="1"/>
  <c r="N101" i="1"/>
  <c r="M101" i="1"/>
  <c r="L101" i="1"/>
  <c r="K100" i="1"/>
  <c r="K9" i="1" s="1"/>
  <c r="J100" i="1"/>
  <c r="J9" i="1" s="1"/>
  <c r="I100" i="1"/>
  <c r="I9" i="1" s="1"/>
  <c r="H100" i="1"/>
  <c r="H9" i="1" s="1"/>
  <c r="G100" i="1"/>
  <c r="G9" i="1" s="1"/>
  <c r="F100" i="1"/>
  <c r="F9" i="1" s="1"/>
  <c r="E100" i="1"/>
  <c r="E9" i="1" s="1"/>
  <c r="D100" i="1"/>
  <c r="D9" i="1" s="1"/>
  <c r="P99" i="1"/>
  <c r="O99" i="1"/>
  <c r="N99" i="1"/>
  <c r="M99" i="1"/>
  <c r="L99" i="1"/>
  <c r="P98" i="1"/>
  <c r="O98" i="1"/>
  <c r="N98" i="1"/>
  <c r="M98" i="1"/>
  <c r="L98" i="1"/>
  <c r="P97" i="1"/>
  <c r="O97" i="1"/>
  <c r="N97" i="1"/>
  <c r="M97" i="1"/>
  <c r="L97" i="1"/>
  <c r="P96" i="1"/>
  <c r="O96" i="1"/>
  <c r="N96" i="1"/>
  <c r="M96" i="1"/>
  <c r="L96" i="1"/>
  <c r="K95" i="1"/>
  <c r="K8" i="1" s="1"/>
  <c r="J95" i="1"/>
  <c r="J8" i="1" s="1"/>
  <c r="I95" i="1"/>
  <c r="I8" i="1" s="1"/>
  <c r="H95" i="1"/>
  <c r="H8" i="1" s="1"/>
  <c r="G95" i="1"/>
  <c r="G8" i="1" s="1"/>
  <c r="F95" i="1"/>
  <c r="F8" i="1" s="1"/>
  <c r="E95" i="1"/>
  <c r="D95" i="1"/>
  <c r="D8" i="1" s="1"/>
  <c r="P94" i="1"/>
  <c r="O94" i="1"/>
  <c r="N94" i="1"/>
  <c r="M94" i="1"/>
  <c r="M93" i="1" s="1"/>
  <c r="M7" i="1" s="1"/>
  <c r="L94" i="1"/>
  <c r="L93" i="1" s="1"/>
  <c r="L7" i="1" s="1"/>
  <c r="K93" i="1"/>
  <c r="K7" i="1" s="1"/>
  <c r="J93" i="1"/>
  <c r="J7" i="1" s="1"/>
  <c r="I93" i="1"/>
  <c r="I7" i="1" s="1"/>
  <c r="H93" i="1"/>
  <c r="H7" i="1" s="1"/>
  <c r="G93" i="1"/>
  <c r="G7" i="1" s="1"/>
  <c r="F93" i="1"/>
  <c r="E93" i="1"/>
  <c r="E7" i="1" s="1"/>
  <c r="D93" i="1"/>
  <c r="M92" i="1"/>
  <c r="M91" i="1" s="1"/>
  <c r="M6" i="1" s="1"/>
  <c r="L92" i="1"/>
  <c r="L91" i="1" s="1"/>
  <c r="L6" i="1" s="1"/>
  <c r="K91" i="1"/>
  <c r="K6" i="1" s="1"/>
  <c r="J91" i="1"/>
  <c r="J6" i="1" s="1"/>
  <c r="I91" i="1"/>
  <c r="H91" i="1"/>
  <c r="H6" i="1" s="1"/>
  <c r="G91" i="1"/>
  <c r="F91" i="1"/>
  <c r="F6" i="1" s="1"/>
  <c r="E91" i="1"/>
  <c r="E6" i="1" s="1"/>
  <c r="D91" i="1"/>
  <c r="D6" i="1" s="1"/>
  <c r="M90" i="1"/>
  <c r="L90" i="1"/>
  <c r="M89" i="1"/>
  <c r="L89" i="1"/>
  <c r="P88" i="1"/>
  <c r="O88" i="1"/>
  <c r="N88" i="1"/>
  <c r="M88" i="1"/>
  <c r="M5" i="1" s="1"/>
  <c r="L88" i="1"/>
  <c r="L5" i="1" s="1"/>
  <c r="K87" i="1"/>
  <c r="J87" i="1"/>
  <c r="I87" i="1"/>
  <c r="H87" i="1"/>
  <c r="G87" i="1"/>
  <c r="F87" i="1"/>
  <c r="E87" i="1"/>
  <c r="D87" i="1"/>
  <c r="P83" i="1"/>
  <c r="O83" i="1"/>
  <c r="N83" i="1"/>
  <c r="K82" i="1"/>
  <c r="J82" i="1"/>
  <c r="I82" i="1"/>
  <c r="F82" i="1"/>
  <c r="E82" i="1"/>
  <c r="D82" i="1"/>
  <c r="J81" i="1"/>
  <c r="I81" i="1"/>
  <c r="H81" i="1"/>
  <c r="G81" i="1"/>
  <c r="D81" i="1"/>
  <c r="I79" i="1"/>
  <c r="H79" i="1"/>
  <c r="D79" i="1"/>
  <c r="G78" i="1"/>
  <c r="F78" i="1"/>
  <c r="J75" i="1"/>
  <c r="I75" i="1"/>
  <c r="D75" i="1"/>
  <c r="G74" i="1"/>
  <c r="G73" i="1" s="1"/>
  <c r="F74" i="1"/>
  <c r="I72" i="1"/>
  <c r="G72" i="1"/>
  <c r="F72" i="1"/>
  <c r="D72" i="1"/>
  <c r="G71" i="1"/>
  <c r="F71" i="1"/>
  <c r="K67" i="1"/>
  <c r="E67" i="1"/>
  <c r="H64" i="1"/>
  <c r="G64" i="1"/>
  <c r="H59" i="1"/>
  <c r="H58" i="1" s="1"/>
  <c r="F57" i="1"/>
  <c r="I56" i="1"/>
  <c r="G56" i="1"/>
  <c r="K55" i="1"/>
  <c r="G55" i="1"/>
  <c r="E55" i="1"/>
  <c r="I54" i="1"/>
  <c r="J53" i="1"/>
  <c r="F53" i="1"/>
  <c r="D53" i="1"/>
  <c r="J52" i="1"/>
  <c r="D52" i="1"/>
  <c r="J51" i="1"/>
  <c r="I51" i="1"/>
  <c r="J49" i="1"/>
  <c r="J48" i="1" s="1"/>
  <c r="J45" i="1"/>
  <c r="H42" i="1"/>
  <c r="J38" i="1"/>
  <c r="H38" i="1"/>
  <c r="D38" i="1"/>
  <c r="H37" i="1"/>
  <c r="J36" i="1"/>
  <c r="H36" i="1"/>
  <c r="M34" i="1"/>
  <c r="I34" i="1"/>
  <c r="G34" i="1"/>
  <c r="J33" i="1"/>
  <c r="I33" i="1"/>
  <c r="E33" i="1"/>
  <c r="D33" i="1"/>
  <c r="F32" i="1"/>
  <c r="M31" i="1"/>
  <c r="I31" i="1"/>
  <c r="G30" i="1"/>
  <c r="I28" i="1"/>
  <c r="F28" i="1"/>
  <c r="E28" i="1"/>
  <c r="J26" i="1"/>
  <c r="G26" i="1"/>
  <c r="I23" i="1"/>
  <c r="E23" i="1"/>
  <c r="J22" i="1"/>
  <c r="G22" i="1"/>
  <c r="D22" i="1"/>
  <c r="J18" i="1"/>
  <c r="G15" i="1"/>
  <c r="G14" i="1"/>
  <c r="D11" i="1"/>
  <c r="E8" i="1"/>
  <c r="F7" i="1"/>
  <c r="I6" i="1"/>
  <c r="G6" i="1"/>
  <c r="K5" i="1"/>
  <c r="J5" i="1"/>
  <c r="I5" i="1"/>
  <c r="H5" i="1"/>
  <c r="G5" i="1"/>
  <c r="F5" i="1"/>
  <c r="E5" i="1"/>
  <c r="D5" i="1"/>
  <c r="F290" i="1" l="1"/>
  <c r="I301" i="1"/>
  <c r="I300" i="1" s="1"/>
  <c r="I255" i="1"/>
  <c r="H283" i="1"/>
  <c r="L307" i="1"/>
  <c r="L79" i="1" s="1"/>
  <c r="I283" i="1"/>
  <c r="F75" i="1"/>
  <c r="F73" i="1" s="1"/>
  <c r="J80" i="1"/>
  <c r="I78" i="1"/>
  <c r="I77" i="1" s="1"/>
  <c r="I76" i="1" s="1"/>
  <c r="N93" i="1"/>
  <c r="P118" i="1"/>
  <c r="L132" i="1"/>
  <c r="L20" i="1" s="1"/>
  <c r="L19" i="1" s="1"/>
  <c r="H21" i="1"/>
  <c r="E36" i="1"/>
  <c r="E35" i="1" s="1"/>
  <c r="H20" i="1"/>
  <c r="N20" i="1" s="1"/>
  <c r="H301" i="1"/>
  <c r="J310" i="1"/>
  <c r="H66" i="1"/>
  <c r="H49" i="1"/>
  <c r="H48" i="1" s="1"/>
  <c r="F70" i="1"/>
  <c r="I80" i="1"/>
  <c r="F20" i="1"/>
  <c r="F19" i="1" s="1"/>
  <c r="H272" i="1"/>
  <c r="M273" i="1"/>
  <c r="M67" i="1" s="1"/>
  <c r="I73" i="1"/>
  <c r="M173" i="1"/>
  <c r="M26" i="1" s="1"/>
  <c r="F59" i="1"/>
  <c r="F58" i="1" s="1"/>
  <c r="D49" i="1"/>
  <c r="D48" i="1" s="1"/>
  <c r="F64" i="1"/>
  <c r="G70" i="1"/>
  <c r="G69" i="1" s="1"/>
  <c r="J135" i="1"/>
  <c r="M204" i="1"/>
  <c r="M32" i="1" s="1"/>
  <c r="J262" i="1"/>
  <c r="P262" i="1" s="1"/>
  <c r="M198" i="1"/>
  <c r="M30" i="1" s="1"/>
  <c r="I272" i="1"/>
  <c r="I261" i="1" s="1"/>
  <c r="J77" i="1"/>
  <c r="G59" i="1"/>
  <c r="G58" i="1" s="1"/>
  <c r="M100" i="1"/>
  <c r="M9" i="1" s="1"/>
  <c r="L118" i="1"/>
  <c r="L15" i="1" s="1"/>
  <c r="H135" i="1"/>
  <c r="O201" i="1"/>
  <c r="E272" i="1"/>
  <c r="M284" i="1"/>
  <c r="M71" i="1" s="1"/>
  <c r="M287" i="1"/>
  <c r="M72" i="1" s="1"/>
  <c r="H77" i="1"/>
  <c r="L95" i="1"/>
  <c r="L8" i="1" s="1"/>
  <c r="M95" i="1"/>
  <c r="M8" i="1" s="1"/>
  <c r="K36" i="1"/>
  <c r="O75" i="1"/>
  <c r="K81" i="1"/>
  <c r="K80" i="1" s="1"/>
  <c r="L167" i="1"/>
  <c r="L166" i="1" s="1"/>
  <c r="L209" i="1"/>
  <c r="L33" i="1" s="1"/>
  <c r="K4" i="1"/>
  <c r="G135" i="1"/>
  <c r="G228" i="1"/>
  <c r="G227" i="1" s="1"/>
  <c r="D25" i="1"/>
  <c r="I68" i="1"/>
  <c r="I66" i="1" s="1"/>
  <c r="L87" i="1"/>
  <c r="L256" i="1"/>
  <c r="L255" i="1" s="1"/>
  <c r="J63" i="1"/>
  <c r="L273" i="1"/>
  <c r="L67" i="1" s="1"/>
  <c r="L284" i="1"/>
  <c r="L71" i="1" s="1"/>
  <c r="L287" i="1"/>
  <c r="L72" i="1" s="1"/>
  <c r="G77" i="1"/>
  <c r="F80" i="1"/>
  <c r="N82" i="1"/>
  <c r="G23" i="1"/>
  <c r="G21" i="1" s="1"/>
  <c r="O34" i="1"/>
  <c r="I36" i="1"/>
  <c r="J50" i="1"/>
  <c r="O79" i="1"/>
  <c r="L136" i="1"/>
  <c r="L22" i="1" s="1"/>
  <c r="L21" i="1" s="1"/>
  <c r="L204" i="1"/>
  <c r="L32" i="1" s="1"/>
  <c r="K66" i="1"/>
  <c r="M291" i="1"/>
  <c r="M74" i="1" s="1"/>
  <c r="P18" i="1"/>
  <c r="L126" i="1"/>
  <c r="L17" i="1" s="1"/>
  <c r="D131" i="1"/>
  <c r="N131" i="1" s="1"/>
  <c r="M147" i="1"/>
  <c r="M42" i="1" s="1"/>
  <c r="G166" i="1"/>
  <c r="Q173" i="1"/>
  <c r="L178" i="1"/>
  <c r="L27" i="1" s="1"/>
  <c r="N214" i="1"/>
  <c r="L217" i="1"/>
  <c r="L216" i="1" s="1"/>
  <c r="J228" i="1"/>
  <c r="M126" i="1"/>
  <c r="M17" i="1" s="1"/>
  <c r="L188" i="1"/>
  <c r="L28" i="1" s="1"/>
  <c r="M239" i="1"/>
  <c r="M53" i="1" s="1"/>
  <c r="M263" i="1"/>
  <c r="M64" i="1" s="1"/>
  <c r="M297" i="1"/>
  <c r="M75" i="1" s="1"/>
  <c r="L316" i="1"/>
  <c r="L82" i="1" s="1"/>
  <c r="F63" i="1"/>
  <c r="I70" i="1"/>
  <c r="H73" i="1"/>
  <c r="H69" i="1" s="1"/>
  <c r="D86" i="1"/>
  <c r="J86" i="1"/>
  <c r="P86" i="1" s="1"/>
  <c r="E86" i="1"/>
  <c r="M111" i="1"/>
  <c r="F146" i="1"/>
  <c r="I166" i="1"/>
  <c r="N209" i="1"/>
  <c r="H33" i="1"/>
  <c r="N33" i="1" s="1"/>
  <c r="E59" i="1"/>
  <c r="E58" i="1" s="1"/>
  <c r="E255" i="1"/>
  <c r="F67" i="1"/>
  <c r="F66" i="1" s="1"/>
  <c r="F272" i="1"/>
  <c r="E81" i="1"/>
  <c r="E80" i="1" s="1"/>
  <c r="L311" i="1"/>
  <c r="L81" i="1" s="1"/>
  <c r="J131" i="1"/>
  <c r="J20" i="1"/>
  <c r="J19" i="1" s="1"/>
  <c r="P19" i="1" s="1"/>
  <c r="M167" i="1"/>
  <c r="E172" i="1"/>
  <c r="E171" i="1" s="1"/>
  <c r="E29" i="1"/>
  <c r="E25" i="1" s="1"/>
  <c r="K172" i="1"/>
  <c r="K171" i="1" s="1"/>
  <c r="K29" i="1"/>
  <c r="K25" i="1" s="1"/>
  <c r="O198" i="1"/>
  <c r="I30" i="1"/>
  <c r="O30" i="1" s="1"/>
  <c r="G216" i="1"/>
  <c r="G36" i="1"/>
  <c r="G35" i="1" s="1"/>
  <c r="M256" i="1"/>
  <c r="J272" i="1"/>
  <c r="L279" i="1"/>
  <c r="L68" i="1" s="1"/>
  <c r="F301" i="1"/>
  <c r="F79" i="1"/>
  <c r="F77" i="1" s="1"/>
  <c r="F36" i="1"/>
  <c r="F35" i="1" s="1"/>
  <c r="F216" i="1"/>
  <c r="G67" i="1"/>
  <c r="G66" i="1" s="1"/>
  <c r="G272" i="1"/>
  <c r="E301" i="1"/>
  <c r="E300" i="1" s="1"/>
  <c r="E78" i="1"/>
  <c r="E77" i="1" s="1"/>
  <c r="M311" i="1"/>
  <c r="M81" i="1" s="1"/>
  <c r="M80" i="1" s="1"/>
  <c r="E4" i="1"/>
  <c r="D7" i="1"/>
  <c r="N7" i="1" s="1"/>
  <c r="D21" i="1"/>
  <c r="J66" i="1"/>
  <c r="G86" i="1"/>
  <c r="G110" i="1"/>
  <c r="E135" i="1"/>
  <c r="E22" i="1"/>
  <c r="E21" i="1" s="1"/>
  <c r="K135" i="1"/>
  <c r="K22" i="1"/>
  <c r="K21" i="1" s="1"/>
  <c r="L263" i="1"/>
  <c r="L64" i="1" s="1"/>
  <c r="K272" i="1"/>
  <c r="M279" i="1"/>
  <c r="M68" i="1" s="1"/>
  <c r="D146" i="1"/>
  <c r="D145" i="1" s="1"/>
  <c r="D42" i="1"/>
  <c r="P42" i="1" s="1"/>
  <c r="F166" i="1"/>
  <c r="F49" i="1"/>
  <c r="F48" i="1" s="1"/>
  <c r="K59" i="1"/>
  <c r="K58" i="1" s="1"/>
  <c r="K255" i="1"/>
  <c r="K86" i="1"/>
  <c r="I64" i="1"/>
  <c r="I63" i="1" s="1"/>
  <c r="N26" i="1"/>
  <c r="D272" i="1"/>
  <c r="D261" i="1" s="1"/>
  <c r="D71" i="1"/>
  <c r="D70" i="1" s="1"/>
  <c r="D283" i="1"/>
  <c r="J71" i="1"/>
  <c r="J70" i="1" s="1"/>
  <c r="J283" i="1"/>
  <c r="J282" i="1" s="1"/>
  <c r="D290" i="1"/>
  <c r="D74" i="1"/>
  <c r="D73" i="1" s="1"/>
  <c r="J290" i="1"/>
  <c r="J74" i="1"/>
  <c r="J73" i="1" s="1"/>
  <c r="D301" i="1"/>
  <c r="D78" i="1"/>
  <c r="D77" i="1" s="1"/>
  <c r="K301" i="1"/>
  <c r="K300" i="1" s="1"/>
  <c r="K78" i="1"/>
  <c r="K77" i="1" s="1"/>
  <c r="G4" i="1"/>
  <c r="G51" i="1"/>
  <c r="G50" i="1" s="1"/>
  <c r="D64" i="1"/>
  <c r="D63" i="1" s="1"/>
  <c r="D66" i="1"/>
  <c r="E68" i="1"/>
  <c r="E66" i="1" s="1"/>
  <c r="E49" i="1"/>
  <c r="E48" i="1" s="1"/>
  <c r="E166" i="1"/>
  <c r="K49" i="1"/>
  <c r="K48" i="1" s="1"/>
  <c r="K166" i="1"/>
  <c r="G172" i="1"/>
  <c r="O26" i="1"/>
  <c r="F51" i="1"/>
  <c r="F50" i="1" s="1"/>
  <c r="F228" i="1"/>
  <c r="F227" i="1" s="1"/>
  <c r="M229" i="1"/>
  <c r="M51" i="1" s="1"/>
  <c r="N239" i="1"/>
  <c r="H53" i="1"/>
  <c r="H50" i="1" s="1"/>
  <c r="D59" i="1"/>
  <c r="D58" i="1" s="1"/>
  <c r="D255" i="1"/>
  <c r="J59" i="1"/>
  <c r="J58" i="1" s="1"/>
  <c r="J255" i="1"/>
  <c r="J227" i="1" s="1"/>
  <c r="H262" i="1"/>
  <c r="N262" i="1" s="1"/>
  <c r="H65" i="1"/>
  <c r="H63" i="1" s="1"/>
  <c r="E71" i="1"/>
  <c r="E70" i="1" s="1"/>
  <c r="E283" i="1"/>
  <c r="K71" i="1"/>
  <c r="K70" i="1" s="1"/>
  <c r="K283" i="1"/>
  <c r="E73" i="1"/>
  <c r="O73" i="1" s="1"/>
  <c r="K73" i="1"/>
  <c r="N14" i="1"/>
  <c r="E63" i="1"/>
  <c r="K63" i="1"/>
  <c r="F86" i="1"/>
  <c r="F135" i="1"/>
  <c r="N136" i="1"/>
  <c r="L155" i="1"/>
  <c r="L44" i="1" s="1"/>
  <c r="M155" i="1"/>
  <c r="M44" i="1" s="1"/>
  <c r="M217" i="1"/>
  <c r="H216" i="1"/>
  <c r="E262" i="1"/>
  <c r="O262" i="1" s="1"/>
  <c r="K262" i="1"/>
  <c r="L302" i="1"/>
  <c r="M302" i="1"/>
  <c r="M78" i="1" s="1"/>
  <c r="N307" i="1"/>
  <c r="G310" i="1"/>
  <c r="F25" i="1"/>
  <c r="D50" i="1"/>
  <c r="P51" i="1"/>
  <c r="G80" i="1"/>
  <c r="I228" i="1"/>
  <c r="H228" i="1"/>
  <c r="H227" i="1" s="1"/>
  <c r="G301" i="1"/>
  <c r="D310" i="1"/>
  <c r="P316" i="1"/>
  <c r="P53" i="1"/>
  <c r="G63" i="1"/>
  <c r="D80" i="1"/>
  <c r="H86" i="1"/>
  <c r="M132" i="1"/>
  <c r="M20" i="1" s="1"/>
  <c r="M19" i="1" s="1"/>
  <c r="M136" i="1"/>
  <c r="L173" i="1"/>
  <c r="L26" i="1" s="1"/>
  <c r="M188" i="1"/>
  <c r="M28" i="1" s="1"/>
  <c r="I172" i="1"/>
  <c r="I171" i="1" s="1"/>
  <c r="L198" i="1"/>
  <c r="L30" i="1" s="1"/>
  <c r="D216" i="1"/>
  <c r="J216" i="1"/>
  <c r="P225" i="1"/>
  <c r="F261" i="1"/>
  <c r="G262" i="1"/>
  <c r="P310" i="1"/>
  <c r="N12" i="1"/>
  <c r="I86" i="1"/>
  <c r="E228" i="1"/>
  <c r="L239" i="1"/>
  <c r="L53" i="1" s="1"/>
  <c r="D228" i="1"/>
  <c r="P251" i="1"/>
  <c r="L269" i="1"/>
  <c r="M269" i="1"/>
  <c r="M65" i="1" s="1"/>
  <c r="F310" i="1"/>
  <c r="O8" i="1"/>
  <c r="O5" i="1"/>
  <c r="I4" i="1"/>
  <c r="O7" i="1"/>
  <c r="O9" i="1"/>
  <c r="N11" i="1"/>
  <c r="P12" i="1"/>
  <c r="N18" i="1"/>
  <c r="N22" i="1"/>
  <c r="Q26" i="1"/>
  <c r="N27" i="1"/>
  <c r="P27" i="1"/>
  <c r="N28" i="1"/>
  <c r="P28" i="1"/>
  <c r="G25" i="1"/>
  <c r="Q30" i="1"/>
  <c r="O31" i="1"/>
  <c r="Q31" i="1"/>
  <c r="O33" i="1"/>
  <c r="N36" i="1"/>
  <c r="P36" i="1"/>
  <c r="O38" i="1"/>
  <c r="N44" i="1"/>
  <c r="P44" i="1"/>
  <c r="N51" i="1"/>
  <c r="O53" i="1"/>
  <c r="N56" i="1"/>
  <c r="P56" i="1"/>
  <c r="P65" i="1"/>
  <c r="N75" i="1"/>
  <c r="P75" i="1"/>
  <c r="N79" i="1"/>
  <c r="P79" i="1"/>
  <c r="P82" i="1"/>
  <c r="O93" i="1"/>
  <c r="N95" i="1"/>
  <c r="N100" i="1"/>
  <c r="P100" i="1"/>
  <c r="N106" i="1"/>
  <c r="P106" i="1"/>
  <c r="N108" i="1"/>
  <c r="P108" i="1"/>
  <c r="N111" i="1"/>
  <c r="P111" i="1"/>
  <c r="O118" i="1"/>
  <c r="Q118" i="1"/>
  <c r="N124" i="1"/>
  <c r="P124" i="1"/>
  <c r="N129" i="1"/>
  <c r="P129" i="1"/>
  <c r="O136" i="1"/>
  <c r="I135" i="1"/>
  <c r="N147" i="1"/>
  <c r="H146" i="1"/>
  <c r="N146" i="1" s="1"/>
  <c r="P147" i="1"/>
  <c r="N155" i="1"/>
  <c r="P155" i="1"/>
  <c r="N173" i="1"/>
  <c r="P173" i="1"/>
  <c r="D172" i="1"/>
  <c r="F172" i="1"/>
  <c r="J172" i="1"/>
  <c r="N188" i="1"/>
  <c r="P188" i="1"/>
  <c r="P14" i="1"/>
  <c r="O16" i="1"/>
  <c r="P22" i="1"/>
  <c r="F4" i="1"/>
  <c r="H4" i="1"/>
  <c r="J4" i="1"/>
  <c r="N8" i="1"/>
  <c r="P8" i="1"/>
  <c r="P11" i="1"/>
  <c r="O12" i="1"/>
  <c r="O14" i="1"/>
  <c r="N16" i="1"/>
  <c r="P16" i="1"/>
  <c r="J21" i="1"/>
  <c r="I21" i="1"/>
  <c r="P26" i="1"/>
  <c r="O27" i="1"/>
  <c r="Q27" i="1"/>
  <c r="O28" i="1"/>
  <c r="N29" i="1"/>
  <c r="P29" i="1"/>
  <c r="N30" i="1"/>
  <c r="P30" i="1"/>
  <c r="N31" i="1"/>
  <c r="P31" i="1"/>
  <c r="P33" i="1"/>
  <c r="N34" i="1"/>
  <c r="P34" i="1"/>
  <c r="J35" i="1"/>
  <c r="K35" i="1"/>
  <c r="D35" i="1"/>
  <c r="H35" i="1"/>
  <c r="N38" i="1"/>
  <c r="P38" i="1"/>
  <c r="F41" i="1"/>
  <c r="J41" i="1"/>
  <c r="O44" i="1"/>
  <c r="O51" i="1"/>
  <c r="Q51" i="1"/>
  <c r="E50" i="1"/>
  <c r="I50" i="1"/>
  <c r="K50" i="1"/>
  <c r="O56" i="1"/>
  <c r="Q56" i="1"/>
  <c r="O65" i="1"/>
  <c r="O74" i="1"/>
  <c r="H80" i="1"/>
  <c r="N81" i="1"/>
  <c r="P81" i="1"/>
  <c r="O82" i="1"/>
  <c r="O87" i="1"/>
  <c r="N87" i="1"/>
  <c r="M87" i="1"/>
  <c r="P93" i="1"/>
  <c r="O100" i="1"/>
  <c r="L100" i="1"/>
  <c r="L9" i="1" s="1"/>
  <c r="O108" i="1"/>
  <c r="K110" i="1"/>
  <c r="O111" i="1"/>
  <c r="L111" i="1"/>
  <c r="M118" i="1"/>
  <c r="M15" i="1" s="1"/>
  <c r="E20" i="1"/>
  <c r="E19" i="1" s="1"/>
  <c r="E131" i="1"/>
  <c r="O131" i="1" s="1"/>
  <c r="G20" i="1"/>
  <c r="G19" i="1" s="1"/>
  <c r="G131" i="1"/>
  <c r="K20" i="1"/>
  <c r="K131" i="1"/>
  <c r="Q132" i="1"/>
  <c r="J146" i="1"/>
  <c r="J145" i="1" s="1"/>
  <c r="Q198" i="1"/>
  <c r="N201" i="1"/>
  <c r="P201" i="1"/>
  <c r="P209" i="1"/>
  <c r="O214" i="1"/>
  <c r="O239" i="1"/>
  <c r="N251" i="1"/>
  <c r="O269" i="1"/>
  <c r="N291" i="1"/>
  <c r="P291" i="1"/>
  <c r="N297" i="1"/>
  <c r="P297" i="1"/>
  <c r="P307" i="1"/>
  <c r="O124" i="1"/>
  <c r="Q129" i="1"/>
  <c r="N132" i="1"/>
  <c r="P132" i="1"/>
  <c r="D135" i="1"/>
  <c r="L147" i="1"/>
  <c r="O155" i="1"/>
  <c r="O173" i="1"/>
  <c r="O178" i="1"/>
  <c r="Q178" i="1"/>
  <c r="M178" i="1"/>
  <c r="M27" i="1" s="1"/>
  <c r="O188" i="1"/>
  <c r="N196" i="1"/>
  <c r="P196" i="1"/>
  <c r="N198" i="1"/>
  <c r="P198" i="1"/>
  <c r="Q201" i="1"/>
  <c r="O209" i="1"/>
  <c r="M209" i="1"/>
  <c r="M33" i="1" s="1"/>
  <c r="P214" i="1"/>
  <c r="N217" i="1"/>
  <c r="P217" i="1"/>
  <c r="O225" i="1"/>
  <c r="N229" i="1"/>
  <c r="P229" i="1"/>
  <c r="L229" i="1"/>
  <c r="P239" i="1"/>
  <c r="O251" i="1"/>
  <c r="Q251" i="1"/>
  <c r="N269" i="1"/>
  <c r="P269" i="1"/>
  <c r="H290" i="1"/>
  <c r="L291" i="1"/>
  <c r="O297" i="1"/>
  <c r="L297" i="1"/>
  <c r="L75" i="1" s="1"/>
  <c r="J301" i="1"/>
  <c r="J300" i="1" s="1"/>
  <c r="N302" i="1"/>
  <c r="P302" i="1"/>
  <c r="O307" i="1"/>
  <c r="M307" i="1"/>
  <c r="M79" i="1" s="1"/>
  <c r="N311" i="1"/>
  <c r="P311" i="1"/>
  <c r="O316" i="1"/>
  <c r="H172" i="1"/>
  <c r="N178" i="1"/>
  <c r="O196" i="1"/>
  <c r="N5" i="1"/>
  <c r="P5" i="1"/>
  <c r="Q15" i="1"/>
  <c r="M14" i="1"/>
  <c r="N9" i="1"/>
  <c r="P9" i="1"/>
  <c r="G13" i="1"/>
  <c r="K13" i="1"/>
  <c r="O15" i="1"/>
  <c r="H19" i="1"/>
  <c r="N19" i="1" s="1"/>
  <c r="J25" i="1"/>
  <c r="H41" i="1"/>
  <c r="P87" i="1"/>
  <c r="P95" i="1"/>
  <c r="O11" i="1"/>
  <c r="O106" i="1"/>
  <c r="D110" i="1"/>
  <c r="D15" i="1"/>
  <c r="D13" i="1" s="1"/>
  <c r="F110" i="1"/>
  <c r="F15" i="1"/>
  <c r="F13" i="1" s="1"/>
  <c r="H110" i="1"/>
  <c r="N118" i="1"/>
  <c r="H15" i="1"/>
  <c r="J110" i="1"/>
  <c r="J15" i="1"/>
  <c r="E110" i="1"/>
  <c r="E17" i="1"/>
  <c r="E13" i="1" s="1"/>
  <c r="I110" i="1"/>
  <c r="I17" i="1"/>
  <c r="O129" i="1"/>
  <c r="I18" i="1"/>
  <c r="O18" i="1" s="1"/>
  <c r="Q18" i="1"/>
  <c r="O132" i="1"/>
  <c r="I20" i="1"/>
  <c r="E146" i="1"/>
  <c r="E42" i="1"/>
  <c r="E41" i="1" s="1"/>
  <c r="G146" i="1"/>
  <c r="G42" i="1"/>
  <c r="G41" i="1" s="1"/>
  <c r="I146" i="1"/>
  <c r="I42" i="1"/>
  <c r="K146" i="1"/>
  <c r="K42" i="1"/>
  <c r="K41" i="1" s="1"/>
  <c r="O147" i="1"/>
  <c r="P178" i="1"/>
  <c r="N225" i="1"/>
  <c r="O95" i="1"/>
  <c r="P136" i="1"/>
  <c r="O216" i="1"/>
  <c r="O217" i="1"/>
  <c r="Q229" i="1"/>
  <c r="K228" i="1"/>
  <c r="O229" i="1"/>
  <c r="O302" i="1"/>
  <c r="N316" i="1"/>
  <c r="H310" i="1"/>
  <c r="F282" i="1"/>
  <c r="E290" i="1"/>
  <c r="G290" i="1"/>
  <c r="G282" i="1" s="1"/>
  <c r="I290" i="1"/>
  <c r="K290" i="1"/>
  <c r="O291" i="1"/>
  <c r="O310" i="1"/>
  <c r="O311" i="1"/>
  <c r="O80" i="1" l="1"/>
  <c r="I25" i="1"/>
  <c r="O86" i="1"/>
  <c r="G62" i="1"/>
  <c r="I227" i="1"/>
  <c r="L80" i="1"/>
  <c r="J62" i="1"/>
  <c r="P135" i="1"/>
  <c r="F69" i="1"/>
  <c r="M70" i="1"/>
  <c r="N21" i="1"/>
  <c r="K145" i="1"/>
  <c r="D24" i="1"/>
  <c r="P21" i="1"/>
  <c r="I69" i="1"/>
  <c r="O135" i="1"/>
  <c r="N301" i="1"/>
  <c r="L131" i="1"/>
  <c r="P63" i="1"/>
  <c r="M73" i="1"/>
  <c r="O36" i="1"/>
  <c r="J76" i="1"/>
  <c r="O81" i="1"/>
  <c r="N53" i="1"/>
  <c r="N310" i="1"/>
  <c r="P80" i="1"/>
  <c r="L36" i="1"/>
  <c r="L35" i="1" s="1"/>
  <c r="D41" i="1"/>
  <c r="D40" i="1" s="1"/>
  <c r="M290" i="1"/>
  <c r="L135" i="1"/>
  <c r="H25" i="1"/>
  <c r="H24" i="1" s="1"/>
  <c r="N24" i="1" s="1"/>
  <c r="N77" i="1"/>
  <c r="P20" i="1"/>
  <c r="D4" i="1"/>
  <c r="N4" i="1" s="1"/>
  <c r="H62" i="1"/>
  <c r="D282" i="1"/>
  <c r="P282" i="1" s="1"/>
  <c r="F40" i="1"/>
  <c r="E76" i="1"/>
  <c r="O76" i="1" s="1"/>
  <c r="O22" i="1"/>
  <c r="L59" i="1"/>
  <c r="L58" i="1" s="1"/>
  <c r="P7" i="1"/>
  <c r="E261" i="1"/>
  <c r="O261" i="1" s="1"/>
  <c r="F76" i="1"/>
  <c r="P145" i="1"/>
  <c r="H145" i="1"/>
  <c r="N145" i="1" s="1"/>
  <c r="M131" i="1"/>
  <c r="E62" i="1"/>
  <c r="K62" i="1"/>
  <c r="M4" i="1"/>
  <c r="O171" i="1"/>
  <c r="M41" i="1"/>
  <c r="H76" i="1"/>
  <c r="H61" i="1" s="1"/>
  <c r="G145" i="1"/>
  <c r="F85" i="1"/>
  <c r="E69" i="1"/>
  <c r="K40" i="1"/>
  <c r="P110" i="1"/>
  <c r="P4" i="1"/>
  <c r="J261" i="1"/>
  <c r="P261" i="1" s="1"/>
  <c r="E145" i="1"/>
  <c r="M86" i="1"/>
  <c r="P172" i="1"/>
  <c r="H261" i="1"/>
  <c r="F62" i="1"/>
  <c r="N290" i="1"/>
  <c r="J40" i="1"/>
  <c r="J171" i="1"/>
  <c r="G76" i="1"/>
  <c r="L283" i="1"/>
  <c r="F145" i="1"/>
  <c r="M50" i="1"/>
  <c r="P146" i="1"/>
  <c r="L4" i="1"/>
  <c r="I35" i="1"/>
  <c r="O35" i="1" s="1"/>
  <c r="N228" i="1"/>
  <c r="L70" i="1"/>
  <c r="I62" i="1"/>
  <c r="O62" i="1" s="1"/>
  <c r="F300" i="1"/>
  <c r="F260" i="1" s="1"/>
  <c r="M283" i="1"/>
  <c r="M282" i="1" s="1"/>
  <c r="N80" i="1"/>
  <c r="Q20" i="1"/>
  <c r="M228" i="1"/>
  <c r="D76" i="1"/>
  <c r="K261" i="1"/>
  <c r="N50" i="1"/>
  <c r="K76" i="1"/>
  <c r="L49" i="1"/>
  <c r="L48" i="1" s="1"/>
  <c r="M172" i="1"/>
  <c r="N73" i="1"/>
  <c r="N78" i="1"/>
  <c r="M310" i="1"/>
  <c r="D300" i="1"/>
  <c r="N135" i="1"/>
  <c r="F24" i="1"/>
  <c r="N86" i="1"/>
  <c r="O21" i="1"/>
  <c r="L86" i="1"/>
  <c r="O50" i="1"/>
  <c r="K19" i="1"/>
  <c r="Q19" i="1" s="1"/>
  <c r="N35" i="1"/>
  <c r="E227" i="1"/>
  <c r="O227" i="1" s="1"/>
  <c r="L310" i="1"/>
  <c r="P290" i="1"/>
  <c r="P228" i="1"/>
  <c r="E3" i="1"/>
  <c r="N110" i="1"/>
  <c r="N42" i="1"/>
  <c r="M110" i="1"/>
  <c r="K85" i="1"/>
  <c r="K170" i="1" s="1"/>
  <c r="N65" i="1"/>
  <c r="P131" i="1"/>
  <c r="M262" i="1"/>
  <c r="O301" i="1"/>
  <c r="F3" i="1"/>
  <c r="O77" i="1"/>
  <c r="P301" i="1"/>
  <c r="M77" i="1"/>
  <c r="M76" i="1" s="1"/>
  <c r="I61" i="1"/>
  <c r="P35" i="1"/>
  <c r="F171" i="1"/>
  <c r="F259" i="1" s="1"/>
  <c r="L25" i="1"/>
  <c r="P73" i="1"/>
  <c r="N261" i="1"/>
  <c r="L272" i="1"/>
  <c r="K24" i="1"/>
  <c r="Q50" i="1"/>
  <c r="O300" i="1"/>
  <c r="M63" i="1"/>
  <c r="G261" i="1"/>
  <c r="O172" i="1"/>
  <c r="P50" i="1"/>
  <c r="M66" i="1"/>
  <c r="Q25" i="1"/>
  <c r="O25" i="1"/>
  <c r="N25" i="1"/>
  <c r="L301" i="1"/>
  <c r="L78" i="1"/>
  <c r="L77" i="1" s="1"/>
  <c r="L76" i="1" s="1"/>
  <c r="K282" i="1"/>
  <c r="G40" i="1"/>
  <c r="D85" i="1"/>
  <c r="D170" i="1" s="1"/>
  <c r="P74" i="1"/>
  <c r="O29" i="1"/>
  <c r="P77" i="1"/>
  <c r="O78" i="1"/>
  <c r="G171" i="1"/>
  <c r="G259" i="1" s="1"/>
  <c r="J69" i="1"/>
  <c r="M49" i="1"/>
  <c r="M48" i="1" s="1"/>
  <c r="M166" i="1"/>
  <c r="M146" i="1"/>
  <c r="O63" i="1"/>
  <c r="O228" i="1"/>
  <c r="Q172" i="1"/>
  <c r="H282" i="1"/>
  <c r="N282" i="1" s="1"/>
  <c r="Q131" i="1"/>
  <c r="O4" i="1"/>
  <c r="L262" i="1"/>
  <c r="L65" i="1"/>
  <c r="L63" i="1" s="1"/>
  <c r="G300" i="1"/>
  <c r="D69" i="1"/>
  <c r="N69" i="1" s="1"/>
  <c r="M135" i="1"/>
  <c r="M22" i="1"/>
  <c r="M21" i="1" s="1"/>
  <c r="E40" i="1"/>
  <c r="G3" i="1"/>
  <c r="L172" i="1"/>
  <c r="L171" i="1" s="1"/>
  <c r="N216" i="1"/>
  <c r="E282" i="1"/>
  <c r="E260" i="1" s="1"/>
  <c r="E85" i="1"/>
  <c r="E170" i="1" s="1"/>
  <c r="P78" i="1"/>
  <c r="N63" i="1"/>
  <c r="M13" i="1"/>
  <c r="M25" i="1"/>
  <c r="G85" i="1"/>
  <c r="G170" i="1" s="1"/>
  <c r="N74" i="1"/>
  <c r="D171" i="1"/>
  <c r="D227" i="1"/>
  <c r="P227" i="1" s="1"/>
  <c r="P216" i="1"/>
  <c r="M216" i="1"/>
  <c r="M36" i="1"/>
  <c r="M35" i="1" s="1"/>
  <c r="K69" i="1"/>
  <c r="D62" i="1"/>
  <c r="M255" i="1"/>
  <c r="M59" i="1"/>
  <c r="M58" i="1" s="1"/>
  <c r="M272" i="1"/>
  <c r="L66" i="1"/>
  <c r="L228" i="1"/>
  <c r="L227" i="1" s="1"/>
  <c r="L51" i="1"/>
  <c r="L50" i="1" s="1"/>
  <c r="L146" i="1"/>
  <c r="L145" i="1" s="1"/>
  <c r="L42" i="1"/>
  <c r="L41" i="1" s="1"/>
  <c r="M301" i="1"/>
  <c r="M300" i="1" s="1"/>
  <c r="E24" i="1"/>
  <c r="I13" i="1"/>
  <c r="O13" i="1" s="1"/>
  <c r="L290" i="1"/>
  <c r="L74" i="1"/>
  <c r="L73" i="1" s="1"/>
  <c r="L110" i="1"/>
  <c r="L14" i="1"/>
  <c r="L13" i="1" s="1"/>
  <c r="G24" i="1"/>
  <c r="O290" i="1"/>
  <c r="I282" i="1"/>
  <c r="O146" i="1"/>
  <c r="I145" i="1"/>
  <c r="O20" i="1"/>
  <c r="I19" i="1"/>
  <c r="O19" i="1" s="1"/>
  <c r="O110" i="1"/>
  <c r="I85" i="1"/>
  <c r="Q13" i="1"/>
  <c r="N172" i="1"/>
  <c r="H171" i="1"/>
  <c r="Q171" i="1"/>
  <c r="K227" i="1"/>
  <c r="Q228" i="1"/>
  <c r="O42" i="1"/>
  <c r="I41" i="1"/>
  <c r="P15" i="1"/>
  <c r="J13" i="1"/>
  <c r="N15" i="1"/>
  <c r="H13" i="1"/>
  <c r="J85" i="1"/>
  <c r="H85" i="1"/>
  <c r="H40" i="1"/>
  <c r="P25" i="1"/>
  <c r="J24" i="1"/>
  <c r="P24" i="1" s="1"/>
  <c r="Q110" i="1"/>
  <c r="H300" i="1"/>
  <c r="J259" i="1"/>
  <c r="I259" i="1"/>
  <c r="G61" i="1" l="1"/>
  <c r="L69" i="1"/>
  <c r="M69" i="1"/>
  <c r="M227" i="1"/>
  <c r="L24" i="1"/>
  <c r="N41" i="1"/>
  <c r="L282" i="1"/>
  <c r="P41" i="1"/>
  <c r="D3" i="1"/>
  <c r="D39" i="1" s="1"/>
  <c r="D60" i="1" s="1"/>
  <c r="P76" i="1"/>
  <c r="F170" i="1"/>
  <c r="K3" i="1"/>
  <c r="K39" i="1" s="1"/>
  <c r="E39" i="1"/>
  <c r="E60" i="1" s="1"/>
  <c r="P171" i="1"/>
  <c r="M261" i="1"/>
  <c r="E61" i="1"/>
  <c r="O61" i="1" s="1"/>
  <c r="M3" i="1"/>
  <c r="P40" i="1"/>
  <c r="D260" i="1"/>
  <c r="O69" i="1"/>
  <c r="F61" i="1"/>
  <c r="N76" i="1"/>
  <c r="O145" i="1"/>
  <c r="Q40" i="1"/>
  <c r="L300" i="1"/>
  <c r="J260" i="1"/>
  <c r="P260" i="1" s="1"/>
  <c r="D61" i="1"/>
  <c r="N61" i="1" s="1"/>
  <c r="P300" i="1"/>
  <c r="K61" i="1"/>
  <c r="I24" i="1"/>
  <c r="O24" i="1" s="1"/>
  <c r="M171" i="1"/>
  <c r="Q85" i="1"/>
  <c r="M260" i="1"/>
  <c r="K260" i="1"/>
  <c r="M145" i="1"/>
  <c r="E259" i="1"/>
  <c r="O259" i="1" s="1"/>
  <c r="G39" i="1"/>
  <c r="G60" i="1" s="1"/>
  <c r="G84" i="1" s="1"/>
  <c r="G260" i="1"/>
  <c r="Q170" i="1"/>
  <c r="L3" i="1"/>
  <c r="M40" i="1"/>
  <c r="M62" i="1"/>
  <c r="F39" i="1"/>
  <c r="F60" i="1" s="1"/>
  <c r="M85" i="1"/>
  <c r="L85" i="1"/>
  <c r="L170" i="1" s="1"/>
  <c r="P69" i="1"/>
  <c r="Q227" i="1"/>
  <c r="L62" i="1"/>
  <c r="N40" i="1"/>
  <c r="L40" i="1"/>
  <c r="L261" i="1"/>
  <c r="D259" i="1"/>
  <c r="P259" i="1" s="1"/>
  <c r="J61" i="1"/>
  <c r="M24" i="1"/>
  <c r="N227" i="1"/>
  <c r="P62" i="1"/>
  <c r="L259" i="1"/>
  <c r="N62" i="1"/>
  <c r="I3" i="1"/>
  <c r="Q24" i="1"/>
  <c r="J170" i="1"/>
  <c r="P170" i="1" s="1"/>
  <c r="P85" i="1"/>
  <c r="K259" i="1"/>
  <c r="N300" i="1"/>
  <c r="H260" i="1"/>
  <c r="H170" i="1"/>
  <c r="N170" i="1" s="1"/>
  <c r="N85" i="1"/>
  <c r="N13" i="1"/>
  <c r="H3" i="1"/>
  <c r="P13" i="1"/>
  <c r="J3" i="1"/>
  <c r="O41" i="1"/>
  <c r="I40" i="1"/>
  <c r="O40" i="1" s="1"/>
  <c r="H259" i="1"/>
  <c r="N171" i="1"/>
  <c r="I170" i="1"/>
  <c r="O170" i="1" s="1"/>
  <c r="O85" i="1"/>
  <c r="O282" i="1"/>
  <c r="I260" i="1"/>
  <c r="O260" i="1" s="1"/>
  <c r="E84" i="1" l="1"/>
  <c r="L61" i="1"/>
  <c r="M61" i="1"/>
  <c r="M259" i="1"/>
  <c r="L39" i="1"/>
  <c r="Q3" i="1"/>
  <c r="N260" i="1"/>
  <c r="I39" i="1"/>
  <c r="I60" i="1" s="1"/>
  <c r="M39" i="1"/>
  <c r="M60" i="1" s="1"/>
  <c r="M84" i="1" s="1"/>
  <c r="L260" i="1"/>
  <c r="M170" i="1"/>
  <c r="P61" i="1"/>
  <c r="F84" i="1"/>
  <c r="D84" i="1"/>
  <c r="Q259" i="1"/>
  <c r="O3" i="1"/>
  <c r="L60" i="1"/>
  <c r="N259" i="1"/>
  <c r="Q39" i="1"/>
  <c r="K60" i="1"/>
  <c r="K84" i="1" s="1"/>
  <c r="J39" i="1"/>
  <c r="P3" i="1"/>
  <c r="H39" i="1"/>
  <c r="N3" i="1"/>
  <c r="L84" i="1" l="1"/>
  <c r="O39" i="1"/>
  <c r="H60" i="1"/>
  <c r="N39" i="1"/>
  <c r="J60" i="1"/>
  <c r="P39" i="1"/>
  <c r="I84" i="1"/>
  <c r="O60" i="1"/>
  <c r="J84" i="1" l="1"/>
  <c r="P60" i="1"/>
  <c r="H84" i="1"/>
  <c r="N60" i="1"/>
</calcChain>
</file>

<file path=xl/sharedStrings.xml><?xml version="1.0" encoding="utf-8"?>
<sst xmlns="http://schemas.openxmlformats.org/spreadsheetml/2006/main" count="447" uniqueCount="364">
  <si>
    <t>Opis</t>
  </si>
  <si>
    <t>Budžet (Izvršenje budžeta) _____ za ____. godinu</t>
  </si>
  <si>
    <t xml:space="preserve"> PLAN PO I REBALANSU BUDZETA ZA 2024.G.  (FOND 01)</t>
  </si>
  <si>
    <t xml:space="preserve"> PLAN PO I REBALANSU BUDZETA ZA 2024.G.  (FOND 02)</t>
  </si>
  <si>
    <t>PLAN PO PRERASPODJELI I REBALANSA BUDŽETA ZA 2024. G.           (FOND 01)</t>
  </si>
  <si>
    <t>PLAN PO PRERASPODJELI I REBALANSA BUDŽETA ZA 2024. G.             (FOND 02)</t>
  </si>
  <si>
    <t>IZVRŠENJE 01.01.DO 30.09.2024.G. (FOND 01)</t>
  </si>
  <si>
    <t>IZVRŠENJE 01.01.DO 30.09.2024.G.  (FOND 02)</t>
  </si>
  <si>
    <t xml:space="preserve">VIŠE/MANJE (NOMINALNA RAZLIKA) FOND 01              (  5-3)      </t>
  </si>
  <si>
    <t>VIŠE/MANJE (NOMINALNA RAZLIKA)  FOND 02          (6-4)</t>
  </si>
  <si>
    <t>INDEX    FOND 01 (7/3*100)</t>
  </si>
  <si>
    <t>INDEX  FOND 02  (8/4*100)</t>
  </si>
  <si>
    <t>INDEX    FOND 01  (5/3*100)</t>
  </si>
  <si>
    <t>INDEX   FOND 02 (6/4*100)</t>
  </si>
  <si>
    <t>A. BUDžETSKI PRIHODI</t>
  </si>
  <si>
    <t>1=(2+11+17+19)</t>
  </si>
  <si>
    <t>Poreski prihodi</t>
  </si>
  <si>
    <t>2=(3+4+5+6+7+8+9+10)</t>
  </si>
  <si>
    <t>Prihodi od poreza na dohodak i dobit</t>
  </si>
  <si>
    <t>Doprinosi za socijalno osiguranje</t>
  </si>
  <si>
    <t>Porezi na lična primanja i prihodi od samostalnih djelatnosti</t>
  </si>
  <si>
    <t>Porezi na imovinu</t>
  </si>
  <si>
    <t>Porezi na promet proizvoda i usluga</t>
  </si>
  <si>
    <t>Carine i uvozne dažbine</t>
  </si>
  <si>
    <t>Indirektni porezi prikupljeni preko UIO</t>
  </si>
  <si>
    <t>Ostali poreski prihodi</t>
  </si>
  <si>
    <t>Neporeski prihodi</t>
  </si>
  <si>
    <t>11=(12+13+14+15+16)</t>
  </si>
  <si>
    <t>Prihodi od finansijske i nefinansijske imovine i pozitivnih kursnih razlika</t>
  </si>
  <si>
    <t>Naknade, takse i prihodi od pružanja javnih usluga</t>
  </si>
  <si>
    <t>Novčane kazne</t>
  </si>
  <si>
    <t>Prihodi od finansijske i nefinansijske imovine i transakcija razmjene između ili unutar jedinica vlasti</t>
  </si>
  <si>
    <t>Ostali neporeski prihodi</t>
  </si>
  <si>
    <t>Grantovi</t>
  </si>
  <si>
    <t>17=(18)</t>
  </si>
  <si>
    <t>Transferi između ili unutar jedinica vlasti</t>
  </si>
  <si>
    <t>19=(20+21)</t>
  </si>
  <si>
    <t>Transferi između različitih jedinica vlasti</t>
  </si>
  <si>
    <t>Transferi unutar iste jedinice vlasti</t>
  </si>
  <si>
    <t>B. BUDžETSKI RASHODI</t>
  </si>
  <si>
    <t>22=(23+33+36)</t>
  </si>
  <si>
    <t xml:space="preserve">Tekući rashodi </t>
  </si>
  <si>
    <t>23=(24+25+26+
27+28+29+30+31+32)</t>
  </si>
  <si>
    <t>Rashodi za lična primanja zaposlenih</t>
  </si>
  <si>
    <t>Rashodi po osnovu korišćenja roba i usluga</t>
  </si>
  <si>
    <t>Rashodi finansiranja i drugi finansijski troškovi</t>
  </si>
  <si>
    <t>Subvencije</t>
  </si>
  <si>
    <t>Doznake na ime socijalne zaštite koje se isplaćuju iz budžeta Republike, opština i gradova</t>
  </si>
  <si>
    <t>Doznake na ime socijalne zaštite koje isplaćuju institucije obaveznog socijalnog osiguranja</t>
  </si>
  <si>
    <t>Rashodi finansiranja, drugi finansijski troškovi i rashodi transakcija razmjene između ili unutar jedinica vlasti</t>
  </si>
  <si>
    <t>Rashodi po sudskim rješenjima</t>
  </si>
  <si>
    <t>Transferi između i unutar jedinica vlasti</t>
  </si>
  <si>
    <t>33=(34+35)</t>
  </si>
  <si>
    <t>* * * *</t>
  </si>
  <si>
    <t>Budžetska rezerva</t>
  </si>
  <si>
    <t>V. BRUTO BUDžETSKI SUFICIT/DEFICIT (A-B)</t>
  </si>
  <si>
    <t>37=(1-22)</t>
  </si>
  <si>
    <t xml:space="preserve">G. NETO IZDACI ZA NEFINANSIJSKU IMOVINU (I+II-III-IV)  </t>
  </si>
  <si>
    <t>38=(39+46-48-56)</t>
  </si>
  <si>
    <t>I Primici za nefinansijsku imovinu</t>
  </si>
  <si>
    <t>39=(40+41+
42+43+44+45)</t>
  </si>
  <si>
    <t>Primici za proizvedenu stalnu imovinu</t>
  </si>
  <si>
    <t>Primici za dragocjenosti</t>
  </si>
  <si>
    <t>Primici za neproizvedenu stalnu imovinu</t>
  </si>
  <si>
    <t>Primici od prodaje stalne imovine namijenjene prodaji i obustavljenih poslovanja</t>
  </si>
  <si>
    <t>Primici za strateške zalihe</t>
  </si>
  <si>
    <t>Primici od zaliha materijala, učinaka, robe i sitnog inventara, ambalaže i sl.</t>
  </si>
  <si>
    <t>II Primici za nefinansijsku imovinu iz transakcija između ili unutar jedinica vlasti</t>
  </si>
  <si>
    <t>46=(47)</t>
  </si>
  <si>
    <t>Primici za nefinansijsku imovinu iz transakcija između ili unutar jedinica vlasti</t>
  </si>
  <si>
    <t>III Izdaci za nefinansijsku imovinu</t>
  </si>
  <si>
    <t>48=(49+
50+51+52+53+54+55)</t>
  </si>
  <si>
    <t>Izdaci za proizvedenu stalnu imovinu</t>
  </si>
  <si>
    <t>Izdaci za dragocjenosti</t>
  </si>
  <si>
    <t>Izdaci za neproizvedenu stalnu imovinu</t>
  </si>
  <si>
    <t>Izdaci za stalnu imovinu namjenjenu prodaji</t>
  </si>
  <si>
    <t>Izdaci za strateške zalihe</t>
  </si>
  <si>
    <t>Izdaci za zalihe materijala, robe i sitnog inventara, ambalaže i sl.</t>
  </si>
  <si>
    <t>Izdaci za ulaganje na tuđim nekretninama, postrojenjima i opremi</t>
  </si>
  <si>
    <t>IV Izdaci za nefinansijsku imovinu iz transakcija između ili unutar jedinica vlasti</t>
  </si>
  <si>
    <t>56=(57)</t>
  </si>
  <si>
    <t>Izdaci za nefinansijsku imovinu iz transakcija između ili unutar jedinica vlasti</t>
  </si>
  <si>
    <t>D. BUDžETSKI SUFICIT/DEFICIT (V+G)</t>
  </si>
  <si>
    <t>58=(37+38)</t>
  </si>
  <si>
    <t>Đ. NETO FINANSIRANjE (E+Ž+Z+I)</t>
  </si>
  <si>
    <t>59=(60+67+74+81)</t>
  </si>
  <si>
    <t xml:space="preserve">E.  NETO PRIMICI OD FINANSIJSKE IMOVINE (I-II)  </t>
  </si>
  <si>
    <t>60=(61-64)</t>
  </si>
  <si>
    <t>I Primici od finansijske imovine</t>
  </si>
  <si>
    <t>61=(62+63)</t>
  </si>
  <si>
    <t>Primici od finansijske imovine</t>
  </si>
  <si>
    <t>Primici od finansijske imovine iz transakcija između ili unutar jedinica vlasti</t>
  </si>
  <si>
    <t>II Izdaci za finansijsku imovinu</t>
  </si>
  <si>
    <t>64=(65+66)</t>
  </si>
  <si>
    <t>Izdaci za finansijsku imovinu</t>
  </si>
  <si>
    <t>Izdaci za finansijsku imovinu iz transkacija između ili unutar jedinica vlasti</t>
  </si>
  <si>
    <t>Ž. NETO ZADUŽIVANjE (I-II)</t>
  </si>
  <si>
    <t>67=(68-71)</t>
  </si>
  <si>
    <t>I Primici od zaduživanja</t>
  </si>
  <si>
    <t>68=(69+70)</t>
  </si>
  <si>
    <t>Primici od zaduživanja</t>
  </si>
  <si>
    <t>Primici od zaduživanja iz transkacija između ili unutar jedinica vlasti</t>
  </si>
  <si>
    <t>II Izdaci za otplatu dugova</t>
  </si>
  <si>
    <t>71=(72+73)</t>
  </si>
  <si>
    <t>Izdaci za otplatu dugova</t>
  </si>
  <si>
    <t>Izdaci za otplatu dugova iz transakcija između ili unutar jedinica vlasti</t>
  </si>
  <si>
    <t>Z. OSTALI NETO PRIMICI (I-II)</t>
  </si>
  <si>
    <t>74=(75-78)</t>
  </si>
  <si>
    <t>I Ostali primici</t>
  </si>
  <si>
    <t>75=(76+77)</t>
  </si>
  <si>
    <t>Ostali primici</t>
  </si>
  <si>
    <t>Ostali primici iz transakcija između ili unutar jedinica vlasti</t>
  </si>
  <si>
    <t>II Ostali izdaci</t>
  </si>
  <si>
    <t>78=(79+80)</t>
  </si>
  <si>
    <t>Ostali izdaci</t>
  </si>
  <si>
    <t>Ostali izdaci iz transakcija između ili unutar jedinica vlasti</t>
  </si>
  <si>
    <t>****</t>
  </si>
  <si>
    <t xml:space="preserve">I. RASPODJELA SUFICITA IZ RANIJIH PERIODA   </t>
  </si>
  <si>
    <t>J. RAZLIKA U FINANSIRANjU (D+Đ)</t>
  </si>
  <si>
    <t>82=(58+59)</t>
  </si>
  <si>
    <t>BUDžETSKI PRIHODI</t>
  </si>
  <si>
    <t>83=(84+108+129+133)</t>
  </si>
  <si>
    <t>P o r e s k i   p r i h o d i</t>
  </si>
  <si>
    <t>84=(85+89+91+93+98+102+104+106)</t>
  </si>
  <si>
    <t>85=(86+87+88)</t>
  </si>
  <si>
    <t>Porezi na dohodak</t>
  </si>
  <si>
    <t>Porezi na dobit pravnih lica</t>
  </si>
  <si>
    <t>Porezi na prihode kapitalnih dobitaka</t>
  </si>
  <si>
    <t>89=(90)</t>
  </si>
  <si>
    <t>Porezi na lična primanja i prihode od samostalnih djelatnosti</t>
  </si>
  <si>
    <t>91=(92)</t>
  </si>
  <si>
    <t>714000</t>
  </si>
  <si>
    <t>93=(94+95+96+97)</t>
  </si>
  <si>
    <t>Porezi na nasljeđe i poklone</t>
  </si>
  <si>
    <t>Porezi na finansijske i kapitalne transakcije</t>
  </si>
  <si>
    <t>Ostali porezi na imovinu</t>
  </si>
  <si>
    <t>98=(99+100+101)</t>
  </si>
  <si>
    <t>Porezi na promet proizvoda</t>
  </si>
  <si>
    <t>Porezi na promet usluga</t>
  </si>
  <si>
    <t>Akcize</t>
  </si>
  <si>
    <t>102=(103)</t>
  </si>
  <si>
    <t>104=(105)</t>
  </si>
  <si>
    <t>Indirektni porezi prikupljeni preko UIO - zbirno</t>
  </si>
  <si>
    <t>106=(107)</t>
  </si>
  <si>
    <t>N e p o r e s k i   p r i h o d i</t>
  </si>
  <si>
    <t>108=(109+116+122+124+127)</t>
  </si>
  <si>
    <t>109=(110+111+112+113+114+115)</t>
  </si>
  <si>
    <t>Prihodi od dividende, učešća u kapitalu i sličnih prava</t>
  </si>
  <si>
    <t>Prihodi od zakupa i rente</t>
  </si>
  <si>
    <t>Prihodi od kamata na gotovinu i gotovinske ekvivalente</t>
  </si>
  <si>
    <t>Prihodi od hartija od vrijednosti i finansijskih derivata</t>
  </si>
  <si>
    <t>Prihodi od kamata i ostalih naknada na date zajmove</t>
  </si>
  <si>
    <t>Prihodi po osnovu realizovanih pozitivnih kursnih razlika iz poslovnih i investicionih aktivnosti</t>
  </si>
  <si>
    <t>116=(117+118+119+120+121)</t>
  </si>
  <si>
    <t>Administrativne naknade i takse</t>
  </si>
  <si>
    <t>Sudske naknade i takse</t>
  </si>
  <si>
    <t>Komunalne naknade i takse</t>
  </si>
  <si>
    <t>Naknade po raznim osnovama</t>
  </si>
  <si>
    <t>Prihodi od pružanja javnih usluga</t>
  </si>
  <si>
    <t>723000</t>
  </si>
  <si>
    <t>122=(123)</t>
  </si>
  <si>
    <t>124=(125+126)</t>
  </si>
  <si>
    <t>Prihodi od finansijske i nefinansijske imovine i transakcija sa drugim jedinicama vlasti</t>
  </si>
  <si>
    <t>Prihodi od finansijske i nefinansijske imovine i transakcija unutar iste jedinice vlasti</t>
  </si>
  <si>
    <t>127=(128)</t>
  </si>
  <si>
    <t>G r a n t o v i</t>
  </si>
  <si>
    <t>129=(130)</t>
  </si>
  <si>
    <t>130=(131+132)</t>
  </si>
  <si>
    <t>Grantovi iz inostranstva</t>
  </si>
  <si>
    <t>Grantovi iz zemlje</t>
  </si>
  <si>
    <t>T r a n s f e r i   i z m e đ u   i l i   u n u t a r   j e d i n i c a   v l a s t i</t>
  </si>
  <si>
    <t>133=(134+140)</t>
  </si>
  <si>
    <t>134=(135+136+137+138+139)</t>
  </si>
  <si>
    <t>Transferi od države</t>
  </si>
  <si>
    <t>Transferi od entiteta</t>
  </si>
  <si>
    <t>Transferi od jedinica lokalne samouprave</t>
  </si>
  <si>
    <t>Transferi od fondova obaveznog socijalnog osiguranja</t>
  </si>
  <si>
    <t>Transferi od ostalih jedinica vlasti</t>
  </si>
  <si>
    <t>140=(141)</t>
  </si>
  <si>
    <t>PRIMICI ZA NEFINANSIJSKU IMOVINU</t>
  </si>
  <si>
    <t>142=(143+163)</t>
  </si>
  <si>
    <t>P r i m i c i   z a   n e f i n a n s i j s k u   i m o v i n u</t>
  </si>
  <si>
    <t>143=(144+150+152+157+159+161)</t>
  </si>
  <si>
    <t>144=(145+146+147+148+149)</t>
  </si>
  <si>
    <t>Primici za zgrade i objekte</t>
  </si>
  <si>
    <t>Primici za postrojenja i opremu</t>
  </si>
  <si>
    <t>Primici za biološku imovinu</t>
  </si>
  <si>
    <t>Primici za investicionu imovinu</t>
  </si>
  <si>
    <t>Primici za ostalu proizvedenu imovinu</t>
  </si>
  <si>
    <t>150=(151)</t>
  </si>
  <si>
    <t>152=(153+154+155+156)</t>
  </si>
  <si>
    <t>Primici za zemljište</t>
  </si>
  <si>
    <t>Primici za podzemna i površinska nalazišta</t>
  </si>
  <si>
    <t>Primici za ostala prirodna dobra</t>
  </si>
  <si>
    <t>Primici za ostalu neproizvedenu imovinu</t>
  </si>
  <si>
    <t>157=(158)</t>
  </si>
  <si>
    <t>159=(160)</t>
  </si>
  <si>
    <t>161=(162)</t>
  </si>
  <si>
    <t>P r i m i c i   z a   n e f i n a n s i j  s k u   i m o v i n u   i z   t r a n s a k c i j a   i z m e đ u   i l i   u n u t a r   j e d i n i c a   v l a s t i</t>
  </si>
  <si>
    <t>163=(164)</t>
  </si>
  <si>
    <t>164=(165+166)</t>
  </si>
  <si>
    <t>Primici za nefinansijsku imovinu iz transakcija sa drugim jedinicama vlasti</t>
  </si>
  <si>
    <t>Primici za nefinansijsku imovinu iz transakcija sa drugim budžetskim korisnicima iste jedinice vlasti</t>
  </si>
  <si>
    <t>UKUPNI BUDžETSKI PRIHODI I PRIMICI ZA NEFINANSIJSKU IMOVINU</t>
  </si>
  <si>
    <t>167=(83+142)</t>
  </si>
  <si>
    <t>BUDžETSKI RASHODI</t>
  </si>
  <si>
    <t>168=(169+213+222)</t>
  </si>
  <si>
    <t>T e k u ć i   r a s h o d i</t>
  </si>
  <si>
    <t>169=(170+175+185+193+195+198+201+206+211)</t>
  </si>
  <si>
    <t>170=(171+172+173+174)</t>
  </si>
  <si>
    <t>Rashodi za bruto plate zaposlenih</t>
  </si>
  <si>
    <t>Rashodi za bruto naknade troškova i ostalih ličnih primanja zaposlenih po osnovu rada</t>
  </si>
  <si>
    <t>Rashodi za naknadu plata zaposlenih za vrijeme bolovanja (bruto)</t>
  </si>
  <si>
    <t>Rashodi za otpremnine i jednokratne pomoći (bruto)</t>
  </si>
  <si>
    <t>175=(176+177+178+179+180+181+182+183+184)</t>
  </si>
  <si>
    <t>Rashodi po osnovu zakupa</t>
  </si>
  <si>
    <t>Rashodi po osnovu utroška energije, komunalnih, komunikacionih i transportnih usluga</t>
  </si>
  <si>
    <t>Rashodi za režijski materijal</t>
  </si>
  <si>
    <t>Rashodi za materijal za posebne namjene</t>
  </si>
  <si>
    <t>Rashodi za tekuće održavanje</t>
  </si>
  <si>
    <t>Rashodi po osnovu putovanja i smještaja</t>
  </si>
  <si>
    <t>Rashodi za stručne usluge</t>
  </si>
  <si>
    <t>Rashodi za usluge održavanja javnih površina i zaštite životne sredine</t>
  </si>
  <si>
    <t>Ostali neklasifikovani rashodi</t>
  </si>
  <si>
    <t>185=(186+187+188+189+190+191+192)</t>
  </si>
  <si>
    <t>Rashodi po osnovu kamata na hartije od vrijednosti</t>
  </si>
  <si>
    <t>Rashodi finansiranja po osnovu finansijskih derivata</t>
  </si>
  <si>
    <t>Rashodi po osnovu kamata na primljene zajmove u zemlji</t>
  </si>
  <si>
    <t>Rashodi po osnovu kamata na primljene zajmove iz inostranstva</t>
  </si>
  <si>
    <t>Troškovi servisiranja primljenih zajmova</t>
  </si>
  <si>
    <t>Rashodi po osnovu negativnih kursnih razlika iz poslovnih i investicionih aktivnosti</t>
  </si>
  <si>
    <t>Rashodi po osnovu zateznih kamata</t>
  </si>
  <si>
    <t>193=(194)</t>
  </si>
  <si>
    <t>195=(196+197)</t>
  </si>
  <si>
    <t>Grantovi u inostranstvo</t>
  </si>
  <si>
    <t>Grantovi u zemlji</t>
  </si>
  <si>
    <t>Doznake na ime socijalne zaštite koje se isplaćuju iz budžeta Republike, opština i  gradova</t>
  </si>
  <si>
    <t>198=(199+200)</t>
  </si>
  <si>
    <t>Doznake građanima koje se isplaćuju iz budžeta Republike, opština i gradova</t>
  </si>
  <si>
    <t>Doznake pružaocima usluga socijalne zaštite koje se isplaćuju iz budžeta Republike, opština i gradova</t>
  </si>
  <si>
    <t>201=(202+203+204+205)</t>
  </si>
  <si>
    <t>Doznake po osnovu penzijskog osiguranja</t>
  </si>
  <si>
    <t>Doznake po osnovu zdravstvenog osiguranja</t>
  </si>
  <si>
    <t>Doznake po osnovu osiguranja od nezaposlenosti</t>
  </si>
  <si>
    <t>Doznake po osnovu dječije zaštite</t>
  </si>
  <si>
    <t>206=(207+208+209+210)</t>
  </si>
  <si>
    <t>Rashodi finansiranja i drugi finansijski troškovi između jedinica vlasti</t>
  </si>
  <si>
    <t>Rashodi iz transakcije razmjene između jedinica vlasti</t>
  </si>
  <si>
    <t>Rashodi finansiranja i drugi finansijski troškovi iz transakcija unutar iste jedinice vlasti</t>
  </si>
  <si>
    <t>Rashodi iz transakcije razmjene unutar iste jedinice vlasti</t>
  </si>
  <si>
    <t>211=(212)</t>
  </si>
  <si>
    <t>T r a n s f e r i  i z m e đ u  i  u n u t a r  j e d i n i c a  v l a s t i</t>
  </si>
  <si>
    <t>213=(214+220)</t>
  </si>
  <si>
    <t>214=(215+216+217+218+219)</t>
  </si>
  <si>
    <t>Transferi državi</t>
  </si>
  <si>
    <t>Transferi entitetu</t>
  </si>
  <si>
    <t>Transferi jedinicama lokalne samouprave</t>
  </si>
  <si>
    <t>Transferi fondovima obaveznog socijalnog osiguranja</t>
  </si>
  <si>
    <t>Transferi ostalim jedinicama vlasti</t>
  </si>
  <si>
    <t>220=(221)</t>
  </si>
  <si>
    <t>222=(223)</t>
  </si>
  <si>
    <t>IZDACI ZA NEFINANSIJSKU IMOVINU</t>
  </si>
  <si>
    <t>224=(225+252)</t>
  </si>
  <si>
    <t>I z d a c i   z a   n e f i n a n s i j s k u   i m o v i n u</t>
  </si>
  <si>
    <t>225=(226+234+236+244+246+248+250)</t>
  </si>
  <si>
    <t>226=(227+228+229+230+231+232+233)</t>
  </si>
  <si>
    <t>Izdaci za izgradnju i pribavljanje zgrada i objekata</t>
  </si>
  <si>
    <t>Izdaci za investiciono održavanje, rekonstrukciju i adaptaciju zgrada i objekata</t>
  </si>
  <si>
    <t>Izdaci za nabavku postrojenja i opreme</t>
  </si>
  <si>
    <t>Izdaci za investiciono održavanje opreme</t>
  </si>
  <si>
    <t>Izdaci za biološku imovinu</t>
  </si>
  <si>
    <t>Izdaci za investicionu imovinu</t>
  </si>
  <si>
    <t>Izdaci za nematerijalnu proizvedenu imovinu</t>
  </si>
  <si>
    <t>234=(235)</t>
  </si>
  <si>
    <t>236=(237+238+239+240+241+242+243)</t>
  </si>
  <si>
    <t>Izdaci za pribavljanje zemljišta</t>
  </si>
  <si>
    <t>Izdaci po osnovu ulaganja u poboljšanje zemljišta</t>
  </si>
  <si>
    <t>Izdaci za pribavljanje podzemnih i površinskih nalazišta</t>
  </si>
  <si>
    <t>Izdaci po osnovu ulaganja u poboljšanje podzemnih i površinskih nalazišta</t>
  </si>
  <si>
    <t>Izdaci za pribavljanje ostalih prirodnih dobara</t>
  </si>
  <si>
    <t>Izdaci po osnovu ulaganja u poboljšanje ostalih prirodnih dobara</t>
  </si>
  <si>
    <t>Izdaci za nematerijalnu neproizvedenu imovinu</t>
  </si>
  <si>
    <t>244=(245)</t>
  </si>
  <si>
    <t>246=(247)</t>
  </si>
  <si>
    <t>248=(249)</t>
  </si>
  <si>
    <t>250=(251)</t>
  </si>
  <si>
    <t>I z d a c i   z a   n e f i n a n s i j s k u   i m o v i n u   i z   t r a n s k a c i j a   i z m e đ u   i l i   u n u t a r   j e d i n i c a   v l a s t i</t>
  </si>
  <si>
    <t>252=(253)</t>
  </si>
  <si>
    <t>253=(254+255)</t>
  </si>
  <si>
    <t>Izdaci za nefinansijsku imovinu iz transakcija sa drugim jedinicama vlasti</t>
  </si>
  <si>
    <t>Izdaci za nefinansijsku imovinu iz transakcija sa drugim budžetskim korisnicima iste jedinice vlasti</t>
  </si>
  <si>
    <t>UKUPNI BUDžETSKI RASHODI I IZDACI ZA NEFINANSIJSKU IMOVINU</t>
  </si>
  <si>
    <t>256=(168+224)</t>
  </si>
  <si>
    <t>F I N A N S I R A Nj E</t>
  </si>
  <si>
    <t>257=(258+279+297+316)</t>
  </si>
  <si>
    <t>N E T O   P R I M I C I   O D   F I N A N S I J S K E   I M O V I N E</t>
  </si>
  <si>
    <t>258=(259-269)</t>
  </si>
  <si>
    <t>P r i m i c i   o d   f i n a n s i j s k e   i m o v i n e</t>
  </si>
  <si>
    <t>259=(260+266)</t>
  </si>
  <si>
    <t>260=(261+262+263+264+265)</t>
  </si>
  <si>
    <t>Primici od hartija od vrijednosti (izuzev akcija)</t>
  </si>
  <si>
    <t>Primici za akcije i učešća u kapitalu</t>
  </si>
  <si>
    <t>Primici od finansijskih derivata</t>
  </si>
  <si>
    <t>Primici od naplate datih zajmova</t>
  </si>
  <si>
    <t>Primici po osnovu oročenih novčanih sredstava</t>
  </si>
  <si>
    <t>266=(267+268)</t>
  </si>
  <si>
    <t>Primici od finansijske imovine iz transakcija sa drugim jedinicama vlasti</t>
  </si>
  <si>
    <t>Primici od finansijske imovine iz transakcija sa drugim budžetskim korisnicima iste jedinice vlasti</t>
  </si>
  <si>
    <t>I z d a c i   z a   f i n a n s i j s k u   i m o v i n u</t>
  </si>
  <si>
    <t>269=(270+276)</t>
  </si>
  <si>
    <t>270=(271+272+273+274+275)</t>
  </si>
  <si>
    <t>Izdaci za hartije od vrijednosti (izuzev akcija)</t>
  </si>
  <si>
    <t>Izdaci za akcije i učešća u kapitalu</t>
  </si>
  <si>
    <t>Izdaci za finansijske derivate</t>
  </si>
  <si>
    <t>Izdaci za date zajmove</t>
  </si>
  <si>
    <t>Izdaci po osnovu oročavanja novčanih sredstava</t>
  </si>
  <si>
    <t>276=(277+278)</t>
  </si>
  <si>
    <t>Izdaci za finansijsku imovinu iz transkacija sa drugim jedinicama vlasti</t>
  </si>
  <si>
    <t>Izdaci za finansijsku imovinu iz transkacija sa drugim budžetskim korisnicima iste jedinice vlasti</t>
  </si>
  <si>
    <t>N E T O   Z A D U Ž I V A Nj E</t>
  </si>
  <si>
    <t>279=(280-287)</t>
  </si>
  <si>
    <t>P r i m i c i   od   z a d u ž i v a nj a</t>
  </si>
  <si>
    <t>280=(281+284)</t>
  </si>
  <si>
    <t>281=(282+283)</t>
  </si>
  <si>
    <t>Primici od izdavanja hartija od vrijednosti (izuzev akcija)</t>
  </si>
  <si>
    <t>Primici od uzetih zajmova</t>
  </si>
  <si>
    <t>284=(285+286)</t>
  </si>
  <si>
    <t>Primici od zaduživanja kod drugih jedinica vlasti</t>
  </si>
  <si>
    <t>Primici od zaduživanja kod drugih budžetskih korisnika iste jedinice vlasti</t>
  </si>
  <si>
    <t>I z d a c i   z a   o t p l a t u   d u g o v a</t>
  </si>
  <si>
    <t>287=(288+294)</t>
  </si>
  <si>
    <t>288=(289+290+291+292+293)</t>
  </si>
  <si>
    <t>Izdaci za otplatu glavnice po hartijama od vrijednosti (izuzev akcija)</t>
  </si>
  <si>
    <t>Izdaci za otplatu duga po finansijskim derivatima</t>
  </si>
  <si>
    <t>Izdaci za otplatu glavnice primljenih zajmova u zemlji</t>
  </si>
  <si>
    <t>Izdaci za otplatu glavnice zajmova primljenih iz inostranstva</t>
  </si>
  <si>
    <t>Izdaci za otplatu ostalih dugova</t>
  </si>
  <si>
    <t>294=(295+296)</t>
  </si>
  <si>
    <t>Izdaci za otplatu dugova prema drugim jedinicama vlasti</t>
  </si>
  <si>
    <t>Izdaci za otplatu dugova prema drugim budžetskim korisnicima iste jedinice vlasti</t>
  </si>
  <si>
    <t>O S T A L I   N E T O   P R I M I C I</t>
  </si>
  <si>
    <t>297=(298-307)</t>
  </si>
  <si>
    <t>O s t a l i   p r i m i c i</t>
  </si>
  <si>
    <t>298=(299+304)</t>
  </si>
  <si>
    <t>299=(300+301+302+303)</t>
  </si>
  <si>
    <t>Primici po osnovu poreza na dodatu vrijednost</t>
  </si>
  <si>
    <t>Primici po osnovu depozita i kaucija</t>
  </si>
  <si>
    <t>Primici po osnovu avansa</t>
  </si>
  <si>
    <t>304=(305+306)</t>
  </si>
  <si>
    <t>Ostali primici iz transakcija sa drugim jedinicama vlasti</t>
  </si>
  <si>
    <t>Ostali primici iz transakcija sa drugim budžetskim korisnicama iste jedinice vlasti</t>
  </si>
  <si>
    <t>O s t a l i   i z d a c i</t>
  </si>
  <si>
    <t>307=(308+313)</t>
  </si>
  <si>
    <t>308=(309+310+311+312)</t>
  </si>
  <si>
    <t>Izdaci po osnovu poreza na dodatu vrijednost</t>
  </si>
  <si>
    <t>Izdaci po osnovu depozita i kaucija</t>
  </si>
  <si>
    <t>Izdaci po osnovu avansa</t>
  </si>
  <si>
    <t>313=(314+315)</t>
  </si>
  <si>
    <t>Ostali izdaci iz transakcija sa drugim jedinicama vlasti</t>
  </si>
  <si>
    <t>Ostali izdaci iz transakcija sa drugim budžetskim korisnicima iste jedinice vlasti</t>
  </si>
  <si>
    <t xml:space="preserve">RASPODJELA SUFICITA IZ RANIJIH PERIODA   </t>
  </si>
  <si>
    <t>Ekonomski_kod</t>
  </si>
  <si>
    <t>PLAN_PO_II_REBALANSU_BUDZETA_ZA_2024.G._(FOND_01)</t>
  </si>
  <si>
    <t>PLAN_PO_II_REBALANSU_BUDZETA_ZA_2024.G._(FOND_02)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</si>
</sst>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44">
    <xf numFmtId="0" fontId="0" fillId="0" borderId="0" xfId="0"/>
    <xf numFmtId="0" fontId="5" fillId="2" borderId="1" xfId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3" fontId="6" fillId="0" borderId="1" xfId="1" applyNumberFormat="1" applyFont="1" applyFill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vertical="center" wrapText="1"/>
    </xf>
    <xf numFmtId="0" fontId="7" fillId="0" borderId="1" xfId="1" applyFont="1" applyFill="1" applyBorder="1" applyAlignment="1" applyProtection="1">
      <alignment horizontal="right" vertical="center" wrapText="1"/>
    </xf>
    <xf numFmtId="3" fontId="7" fillId="0" borderId="1" xfId="1" applyNumberFormat="1" applyFont="1" applyFill="1" applyBorder="1" applyAlignment="1" applyProtection="1">
      <alignment vertical="center" wrapText="1"/>
    </xf>
    <xf numFmtId="4" fontId="1" fillId="0" borderId="1" xfId="1" applyNumberFormat="1" applyFont="1" applyFill="1" applyBorder="1" applyAlignment="1" applyProtection="1">
      <alignment vertical="center" wrapText="1"/>
    </xf>
    <xf numFmtId="0" fontId="6" fillId="0" borderId="1" xfId="2" applyFont="1" applyFill="1" applyBorder="1" applyAlignment="1" applyProtection="1">
      <alignment horizontal="left" vertical="center"/>
    </xf>
    <xf numFmtId="3" fontId="6" fillId="0" borderId="1" xfId="2" applyNumberFormat="1" applyFont="1" applyFill="1" applyBorder="1" applyAlignment="1" applyProtection="1">
      <alignment vertical="center" wrapText="1"/>
    </xf>
    <xf numFmtId="3" fontId="6" fillId="2" borderId="1" xfId="1" applyNumberFormat="1" applyFont="1" applyFill="1" applyBorder="1" applyAlignment="1" applyProtection="1">
      <alignment vertical="center" wrapText="1"/>
    </xf>
    <xf numFmtId="3" fontId="7" fillId="0" borderId="1" xfId="2" applyNumberFormat="1" applyFont="1" applyFill="1" applyBorder="1" applyAlignment="1" applyProtection="1">
      <alignment vertical="center" wrapText="1"/>
    </xf>
    <xf numFmtId="3" fontId="6" fillId="0" borderId="1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3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1" xfId="2" quotePrefix="1" applyFont="1" applyFill="1" applyBorder="1" applyAlignment="1" applyProtection="1">
      <alignment horizontal="right" vertical="center"/>
    </xf>
    <xf numFmtId="3" fontId="7" fillId="0" borderId="1" xfId="2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9" fillId="0" borderId="1" xfId="2" quotePrefix="1" applyFont="1" applyFill="1" applyBorder="1" applyAlignment="1" applyProtection="1">
      <alignment horizontal="left" vertical="center"/>
    </xf>
    <xf numFmtId="0" fontId="6" fillId="0" borderId="1" xfId="2" quotePrefix="1" applyFont="1" applyFill="1" applyBorder="1" applyAlignment="1" applyProtection="1">
      <alignment horizontal="left" vertical="center"/>
    </xf>
    <xf numFmtId="0" fontId="7" fillId="0" borderId="1" xfId="2" applyFont="1" applyFill="1" applyBorder="1" applyAlignment="1" applyProtection="1">
      <alignment horizontal="right" vertical="center"/>
    </xf>
    <xf numFmtId="0" fontId="9" fillId="0" borderId="1" xfId="2" quotePrefix="1" applyFont="1" applyFill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 applyProtection="1">
      <alignment horizontal="right" vertical="center"/>
    </xf>
    <xf numFmtId="1" fontId="6" fillId="2" borderId="1" xfId="0" applyNumberFormat="1" applyFont="1" applyFill="1" applyBorder="1" applyAlignment="1" applyProtection="1">
      <alignment horizontal="left" vertical="center" wrapText="1"/>
    </xf>
    <xf numFmtId="1" fontId="9" fillId="2" borderId="1" xfId="0" applyNumberFormat="1" applyFont="1" applyFill="1" applyBorder="1" applyAlignment="1" applyProtection="1">
      <alignment horizontal="left" vertical="center" wrapText="1"/>
    </xf>
    <xf numFmtId="3" fontId="9" fillId="2" borderId="1" xfId="0" applyNumberFormat="1" applyFont="1" applyFill="1" applyBorder="1" applyAlignment="1" applyProtection="1">
      <alignment horizontal="right" vertical="center"/>
    </xf>
    <xf numFmtId="1" fontId="7" fillId="2" borderId="1" xfId="0" applyNumberFormat="1" applyFont="1" applyFill="1" applyBorder="1" applyAlignment="1" applyProtection="1">
      <alignment vertical="center" wrapText="1"/>
    </xf>
    <xf numFmtId="1" fontId="7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horizontal="right" vertical="center" wrapText="1"/>
    </xf>
    <xf numFmtId="1" fontId="7" fillId="2" borderId="1" xfId="0" applyNumberFormat="1" applyFont="1" applyFill="1" applyBorder="1" applyAlignment="1" applyProtection="1">
      <alignment horizontal="right" vertical="center" wrapText="1"/>
    </xf>
    <xf numFmtId="1" fontId="9" fillId="2" borderId="1" xfId="0" applyNumberFormat="1" applyFont="1" applyFill="1" applyBorder="1" applyAlignment="1" applyProtection="1">
      <alignment horizontal="left" vertical="center"/>
    </xf>
    <xf numFmtId="1" fontId="7" fillId="2" borderId="1" xfId="0" applyNumberFormat="1" applyFont="1" applyFill="1" applyBorder="1" applyAlignment="1" applyProtection="1">
      <alignment horizontal="right"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1" fontId="7" fillId="2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1" fontId="9" fillId="0" borderId="1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right" vertical="center"/>
    </xf>
    <xf numFmtId="1" fontId="7" fillId="0" borderId="1" xfId="0" applyNumberFormat="1" applyFont="1" applyFill="1" applyBorder="1" applyAlignment="1" applyProtection="1">
      <alignment vertical="center" wrapText="1"/>
    </xf>
    <xf numFmtId="1" fontId="7" fillId="0" borderId="1" xfId="0" applyNumberFormat="1" applyFont="1" applyFill="1" applyBorder="1" applyAlignment="1" applyProtection="1">
      <alignment vertical="center"/>
    </xf>
    <xf numFmtId="3" fontId="9" fillId="0" borderId="3" xfId="0" applyNumberFormat="1" applyFont="1" applyFill="1" applyBorder="1" applyAlignment="1" applyProtection="1">
      <alignment horizontal="right" vertical="center"/>
    </xf>
    <xf numFmtId="1" fontId="9" fillId="0" borderId="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vertical="center" wrapText="1"/>
    </xf>
    <xf numFmtId="4" fontId="3" fillId="0" borderId="1" xfId="1" applyNumberFormat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3" fontId="4" fillId="0" borderId="1" xfId="1" applyNumberFormat="1" applyFont="1" applyFill="1" applyBorder="1" applyAlignment="1" applyProtection="1">
      <alignment vertical="center" wrapText="1"/>
    </xf>
    <xf numFmtId="4" fontId="4" fillId="0" borderId="1" xfId="1" applyNumberFormat="1" applyFont="1" applyFill="1" applyBorder="1" applyAlignment="1" applyProtection="1">
      <alignment vertical="center" wrapText="1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3" fontId="3" fillId="0" borderId="1" xfId="2" applyNumberFormat="1" applyFont="1" applyFill="1" applyBorder="1" applyAlignment="1" applyProtection="1">
      <alignment vertical="center" wrapText="1"/>
    </xf>
    <xf numFmtId="4" fontId="3" fillId="0" borderId="1" xfId="2" applyNumberFormat="1" applyFont="1" applyFill="1" applyBorder="1" applyAlignment="1" applyProtection="1">
      <alignment vertical="center" wrapText="1"/>
    </xf>
    <xf numFmtId="3" fontId="3" fillId="2" borderId="1" xfId="1" applyNumberFormat="1" applyFont="1" applyFill="1" applyBorder="1" applyAlignment="1" applyProtection="1">
      <alignment vertical="center" wrapText="1"/>
    </xf>
    <xf numFmtId="4" fontId="3" fillId="2" borderId="1" xfId="1" applyNumberFormat="1" applyFont="1" applyFill="1" applyBorder="1" applyAlignment="1" applyProtection="1">
      <alignment vertical="center" wrapText="1"/>
    </xf>
    <xf numFmtId="0" fontId="3" fillId="0" borderId="1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3" fontId="4" fillId="0" borderId="1" xfId="2" applyNumberFormat="1" applyFont="1" applyFill="1" applyBorder="1" applyAlignment="1" applyProtection="1">
      <alignment vertical="center" wrapText="1"/>
    </xf>
    <xf numFmtId="4" fontId="4" fillId="0" borderId="1" xfId="2" applyNumberFormat="1" applyFont="1" applyFill="1" applyBorder="1" applyAlignment="1" applyProtection="1">
      <alignment vertical="center" wrapText="1"/>
    </xf>
    <xf numFmtId="3" fontId="3" fillId="0" borderId="1" xfId="2" applyNumberFormat="1" applyFont="1" applyFill="1" applyBorder="1" applyAlignment="1" applyProtection="1">
      <alignment horizontal="right" vertical="center" wrapText="1"/>
    </xf>
    <xf numFmtId="4" fontId="3" fillId="0" borderId="1" xfId="2" applyNumberFormat="1" applyFont="1" applyFill="1" applyBorder="1" applyAlignment="1" applyProtection="1">
      <alignment horizontal="right" vertical="center" wrapText="1"/>
    </xf>
    <xf numFmtId="0" fontId="12" fillId="0" borderId="1" xfId="2" applyFont="1" applyFill="1" applyBorder="1" applyAlignment="1" applyProtection="1">
      <alignment horizontal="left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3" fontId="12" fillId="0" borderId="1" xfId="2" applyNumberFormat="1" applyFont="1" applyFill="1" applyBorder="1" applyAlignment="1" applyProtection="1">
      <alignment horizontal="right" vertical="center" wrapText="1"/>
    </xf>
    <xf numFmtId="4" fontId="12" fillId="0" borderId="1" xfId="2" applyNumberFormat="1" applyFont="1" applyFill="1" applyBorder="1" applyAlignment="1" applyProtection="1">
      <alignment horizontal="righ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3" fontId="4" fillId="0" borderId="1" xfId="2" applyNumberFormat="1" applyFont="1" applyFill="1" applyBorder="1" applyAlignment="1" applyProtection="1">
      <alignment horizontal="center" vertical="center" wrapText="1"/>
    </xf>
    <xf numFmtId="3" fontId="4" fillId="0" borderId="1" xfId="2" applyNumberFormat="1" applyFont="1" applyFill="1" applyBorder="1" applyAlignment="1" applyProtection="1">
      <alignment horizontal="right" vertical="center" wrapText="1"/>
    </xf>
    <xf numFmtId="4" fontId="4" fillId="0" borderId="1" xfId="2" applyNumberFormat="1" applyFont="1" applyFill="1" applyBorder="1" applyAlignment="1" applyProtection="1">
      <alignment horizontal="right" vertical="center" wrapText="1"/>
    </xf>
    <xf numFmtId="0" fontId="4" fillId="0" borderId="1" xfId="2" quotePrefix="1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vertical="center" wrapText="1"/>
    </xf>
    <xf numFmtId="0" fontId="12" fillId="0" borderId="1" xfId="2" quotePrefix="1" applyFont="1" applyFill="1" applyBorder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right" vertical="center" wrapText="1"/>
    </xf>
    <xf numFmtId="4" fontId="4" fillId="2" borderId="1" xfId="2" applyNumberFormat="1" applyFont="1" applyFill="1" applyBorder="1" applyAlignment="1" applyProtection="1">
      <alignment horizontal="right" vertical="center" wrapText="1"/>
    </xf>
    <xf numFmtId="0" fontId="3" fillId="0" borderId="1" xfId="2" quotePrefix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2" fontId="12" fillId="2" borderId="1" xfId="0" applyNumberFormat="1" applyFont="1" applyFill="1" applyBorder="1" applyAlignment="1" applyProtection="1">
      <alignment horizontal="left" vertical="center" wrapText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3" fontId="12" fillId="2" borderId="1" xfId="0" applyNumberFormat="1" applyFont="1" applyFill="1" applyBorder="1" applyAlignment="1" applyProtection="1">
      <alignment horizontal="right" vertical="center"/>
    </xf>
    <xf numFmtId="4" fontId="12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horizontal="left" vertical="center" wrapText="1"/>
    </xf>
    <xf numFmtId="3" fontId="12" fillId="2" borderId="1" xfId="0" applyNumberFormat="1" applyFont="1" applyFill="1" applyBorder="1" applyAlignment="1" applyProtection="1">
      <alignment horizontal="right" vertical="center" wrapText="1"/>
    </xf>
    <xf numFmtId="4" fontId="12" fillId="2" borderId="1" xfId="0" applyNumberFormat="1" applyFont="1" applyFill="1" applyBorder="1" applyAlignment="1" applyProtection="1">
      <alignment horizontal="right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right" vertical="center"/>
    </xf>
    <xf numFmtId="4" fontId="1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right" vertical="center"/>
    </xf>
    <xf numFmtId="4" fontId="12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3" fontId="4" fillId="0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3" fontId="12" fillId="0" borderId="3" xfId="0" applyNumberFormat="1" applyFont="1" applyFill="1" applyBorder="1" applyAlignment="1" applyProtection="1">
      <alignment horizontal="right" vertical="center"/>
    </xf>
    <xf numFmtId="4" fontId="12" fillId="0" borderId="3" xfId="0" applyNumberFormat="1" applyFont="1" applyFill="1" applyBorder="1" applyAlignment="1" applyProtection="1">
      <alignment horizontal="right"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3" fontId="4" fillId="0" borderId="3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4" fontId="3" fillId="2" borderId="1" xfId="1" applyNumberFormat="1" applyFont="1" applyFill="1" applyBorder="1" applyAlignment="1" applyProtection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1" fontId="6" fillId="2" borderId="2" xfId="0" applyNumberFormat="1" applyFont="1" applyFill="1" applyBorder="1" applyAlignment="1" applyProtection="1">
      <alignment horizontal="left" vertical="center"/>
    </xf>
    <xf numFmtId="1" fontId="6" fillId="2" borderId="3" xfId="0" applyNumberFormat="1" applyFont="1" applyFill="1" applyBorder="1" applyAlignment="1" applyProtection="1">
      <alignment horizontal="left" vertical="center"/>
    </xf>
    <xf numFmtId="0" fontId="6" fillId="0" borderId="2" xfId="2" applyFont="1" applyFill="1" applyBorder="1" applyAlignment="1" applyProtection="1">
      <alignment horizontal="left" vertical="center"/>
    </xf>
    <xf numFmtId="0" fontId="6" fillId="0" borderId="3" xfId="2" applyFont="1" applyFill="1" applyBorder="1" applyAlignment="1" applyProtection="1">
      <alignment horizontal="left" vertical="center"/>
    </xf>
    <xf numFmtId="0" fontId="6" fillId="0" borderId="2" xfId="2" quotePrefix="1" applyFont="1" applyFill="1" applyBorder="1" applyAlignment="1" applyProtection="1">
      <alignment horizontal="left" vertical="center"/>
    </xf>
    <xf numFmtId="0" fontId="6" fillId="0" borderId="3" xfId="2" quotePrefix="1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</cellXfs>
  <cellStyles count="3">
    <cellStyle name="Normal" xfId="0" builtinId="0"/>
    <cellStyle name="Normal 26" xfId="1"/>
    <cellStyle name="Normal_Budzet RS za 2008. godinu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9"/>
  <sheetViews>
    <sheetView tabSelected="1" topLeftCell="A298" workbookViewId="0">
      <selection activeCell="A300" sqref="A300:XFD300"/>
    </sheetView>
  </sheetViews>
  <sheetFormatPr defaultRowHeight="15" x14ac:dyDescent="0.25"/>
  <cols>
    <col min="1" max="1" width="11.28515625" customWidth="1"/>
    <col min="2" max="2" width="56" style="135" customWidth="1"/>
    <col min="3" max="9" width="0" style="135" hidden="1" customWidth="1"/>
    <col min="10" max="10" width="11.85546875" style="135" customWidth="1"/>
    <col min="11" max="11" width="10.5703125" style="135" customWidth="1"/>
    <col min="12" max="17" width="0" hidden="1" customWidth="1"/>
  </cols>
  <sheetData>
    <row r="1" spans="1:17" ht="114.75" x14ac:dyDescent="0.25">
      <c r="A1" s="1" t="s">
        <v>361</v>
      </c>
      <c r="B1" s="47" t="s">
        <v>0</v>
      </c>
      <c r="C1" s="47" t="s">
        <v>1</v>
      </c>
      <c r="D1" s="47" t="s">
        <v>2</v>
      </c>
      <c r="E1" s="47" t="s">
        <v>3</v>
      </c>
      <c r="F1" s="48" t="s">
        <v>4</v>
      </c>
      <c r="G1" s="48" t="s">
        <v>5</v>
      </c>
      <c r="H1" s="47" t="s">
        <v>6</v>
      </c>
      <c r="I1" s="47" t="s">
        <v>7</v>
      </c>
      <c r="J1" s="49" t="s">
        <v>362</v>
      </c>
      <c r="K1" s="49" t="s">
        <v>363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</row>
    <row r="2" spans="1:17" x14ac:dyDescent="0.25">
      <c r="A2" s="2">
        <v>1</v>
      </c>
      <c r="B2" s="50">
        <v>2</v>
      </c>
      <c r="C2" s="51">
        <v>3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0">
        <v>8</v>
      </c>
      <c r="J2" s="52">
        <v>3</v>
      </c>
      <c r="K2" s="52">
        <v>4</v>
      </c>
      <c r="L2" s="3">
        <v>7</v>
      </c>
      <c r="M2" s="3">
        <v>8</v>
      </c>
      <c r="N2" s="3">
        <v>13</v>
      </c>
      <c r="O2" s="3">
        <v>14</v>
      </c>
      <c r="P2" s="3">
        <v>9</v>
      </c>
      <c r="Q2" s="3">
        <v>10</v>
      </c>
    </row>
    <row r="3" spans="1:17" ht="30" x14ac:dyDescent="0.25">
      <c r="A3" s="4"/>
      <c r="B3" s="53" t="s">
        <v>14</v>
      </c>
      <c r="C3" s="54" t="s">
        <v>15</v>
      </c>
      <c r="D3" s="55">
        <f t="shared" ref="D3:M3" si="0">D4+D13+D19+D21</f>
        <v>70961312</v>
      </c>
      <c r="E3" s="55">
        <f t="shared" si="0"/>
        <v>110200</v>
      </c>
      <c r="F3" s="55">
        <f t="shared" si="0"/>
        <v>70961312</v>
      </c>
      <c r="G3" s="55">
        <f t="shared" si="0"/>
        <v>110200</v>
      </c>
      <c r="H3" s="56">
        <f t="shared" si="0"/>
        <v>51309625.68</v>
      </c>
      <c r="I3" s="56">
        <f t="shared" si="0"/>
        <v>51301.390000000007</v>
      </c>
      <c r="J3" s="55">
        <f t="shared" si="0"/>
        <v>72219567</v>
      </c>
      <c r="K3" s="55">
        <f t="shared" si="0"/>
        <v>108850</v>
      </c>
      <c r="L3" s="6">
        <f t="shared" si="0"/>
        <v>1258255</v>
      </c>
      <c r="M3" s="6">
        <f t="shared" si="0"/>
        <v>-1350</v>
      </c>
      <c r="N3" s="7">
        <f>H3/D3*100</f>
        <v>72.306478324414286</v>
      </c>
      <c r="O3" s="7">
        <f>I3/E3*100</f>
        <v>46.55298548094374</v>
      </c>
      <c r="P3" s="7">
        <f>J3/D3*100</f>
        <v>101.77315633623007</v>
      </c>
      <c r="Q3" s="7">
        <f>K3/E3*100</f>
        <v>98.774954627949185</v>
      </c>
    </row>
    <row r="4" spans="1:17" ht="45" x14ac:dyDescent="0.25">
      <c r="A4" s="5">
        <v>710000</v>
      </c>
      <c r="B4" s="53" t="s">
        <v>16</v>
      </c>
      <c r="C4" s="54" t="s">
        <v>17</v>
      </c>
      <c r="D4" s="55">
        <f t="shared" ref="D4:M4" si="1">D5+D6+D7+D8+D9+D10+D11+D12</f>
        <v>42986678</v>
      </c>
      <c r="E4" s="55">
        <f t="shared" si="1"/>
        <v>0</v>
      </c>
      <c r="F4" s="55">
        <f t="shared" si="1"/>
        <v>42986678</v>
      </c>
      <c r="G4" s="55">
        <f t="shared" si="1"/>
        <v>0</v>
      </c>
      <c r="H4" s="56">
        <f t="shared" si="1"/>
        <v>33085976.359999999</v>
      </c>
      <c r="I4" s="56">
        <f t="shared" si="1"/>
        <v>0</v>
      </c>
      <c r="J4" s="55">
        <f t="shared" si="1"/>
        <v>43880233</v>
      </c>
      <c r="K4" s="55">
        <f t="shared" si="1"/>
        <v>0</v>
      </c>
      <c r="L4" s="6">
        <f t="shared" si="1"/>
        <v>893555</v>
      </c>
      <c r="M4" s="6">
        <f t="shared" si="1"/>
        <v>0</v>
      </c>
      <c r="N4" s="7">
        <f t="shared" ref="N4:O60" si="2">H4/D4*100</f>
        <v>76.96797682295896</v>
      </c>
      <c r="O4" s="7" t="e">
        <f t="shared" si="2"/>
        <v>#DIV/0!</v>
      </c>
      <c r="P4" s="7">
        <f t="shared" ref="P4:Q60" si="3">J4/D4*100</f>
        <v>102.07867888744508</v>
      </c>
      <c r="Q4" s="7"/>
    </row>
    <row r="5" spans="1:17" x14ac:dyDescent="0.25">
      <c r="A5" s="8">
        <v>711000</v>
      </c>
      <c r="B5" s="57" t="s">
        <v>18</v>
      </c>
      <c r="C5" s="58">
        <v>3</v>
      </c>
      <c r="D5" s="59">
        <f t="shared" ref="D5:M5" si="4">D88</f>
        <v>250</v>
      </c>
      <c r="E5" s="59">
        <f t="shared" si="4"/>
        <v>0</v>
      </c>
      <c r="F5" s="59">
        <f t="shared" si="4"/>
        <v>250</v>
      </c>
      <c r="G5" s="59">
        <f t="shared" si="4"/>
        <v>0</v>
      </c>
      <c r="H5" s="60">
        <f t="shared" si="4"/>
        <v>0</v>
      </c>
      <c r="I5" s="60">
        <f t="shared" si="4"/>
        <v>0</v>
      </c>
      <c r="J5" s="59">
        <f t="shared" si="4"/>
        <v>250</v>
      </c>
      <c r="K5" s="59">
        <f t="shared" si="4"/>
        <v>0</v>
      </c>
      <c r="L5" s="9">
        <f t="shared" si="4"/>
        <v>0</v>
      </c>
      <c r="M5" s="9">
        <f t="shared" si="4"/>
        <v>0</v>
      </c>
      <c r="N5" s="10">
        <f t="shared" si="2"/>
        <v>0</v>
      </c>
      <c r="O5" s="10" t="e">
        <f t="shared" si="2"/>
        <v>#DIV/0!</v>
      </c>
      <c r="P5" s="10">
        <f t="shared" si="3"/>
        <v>100</v>
      </c>
      <c r="Q5" s="10"/>
    </row>
    <row r="6" spans="1:17" x14ac:dyDescent="0.25">
      <c r="A6" s="8">
        <v>712000</v>
      </c>
      <c r="B6" s="57" t="s">
        <v>19</v>
      </c>
      <c r="C6" s="58">
        <v>4</v>
      </c>
      <c r="D6" s="59">
        <f t="shared" ref="D6:M6" si="5">D91</f>
        <v>0</v>
      </c>
      <c r="E6" s="59">
        <f t="shared" si="5"/>
        <v>0</v>
      </c>
      <c r="F6" s="59">
        <f t="shared" si="5"/>
        <v>0</v>
      </c>
      <c r="G6" s="59">
        <f t="shared" si="5"/>
        <v>0</v>
      </c>
      <c r="H6" s="60">
        <f t="shared" si="5"/>
        <v>0</v>
      </c>
      <c r="I6" s="60">
        <f t="shared" si="5"/>
        <v>0</v>
      </c>
      <c r="J6" s="59">
        <f t="shared" si="5"/>
        <v>0</v>
      </c>
      <c r="K6" s="59">
        <f t="shared" si="5"/>
        <v>0</v>
      </c>
      <c r="L6" s="9">
        <f t="shared" si="5"/>
        <v>0</v>
      </c>
      <c r="M6" s="9">
        <f t="shared" si="5"/>
        <v>0</v>
      </c>
      <c r="N6" s="10"/>
      <c r="O6" s="10"/>
      <c r="P6" s="10"/>
      <c r="Q6" s="10"/>
    </row>
    <row r="7" spans="1:17" x14ac:dyDescent="0.25">
      <c r="A7" s="8">
        <v>713000</v>
      </c>
      <c r="B7" s="57" t="s">
        <v>20</v>
      </c>
      <c r="C7" s="58">
        <v>5</v>
      </c>
      <c r="D7" s="59">
        <f t="shared" ref="D7:M7" si="6">D93</f>
        <v>5059048</v>
      </c>
      <c r="E7" s="59">
        <f t="shared" si="6"/>
        <v>0</v>
      </c>
      <c r="F7" s="59">
        <f t="shared" si="6"/>
        <v>5059048</v>
      </c>
      <c r="G7" s="59">
        <f t="shared" si="6"/>
        <v>0</v>
      </c>
      <c r="H7" s="60">
        <f t="shared" si="6"/>
        <v>3384507.99</v>
      </c>
      <c r="I7" s="60">
        <f t="shared" si="6"/>
        <v>0</v>
      </c>
      <c r="J7" s="59">
        <f t="shared" si="6"/>
        <v>5131603</v>
      </c>
      <c r="K7" s="59">
        <f t="shared" si="6"/>
        <v>0</v>
      </c>
      <c r="L7" s="9">
        <f t="shared" si="6"/>
        <v>72555</v>
      </c>
      <c r="M7" s="9">
        <f t="shared" si="6"/>
        <v>0</v>
      </c>
      <c r="N7" s="10">
        <f t="shared" si="2"/>
        <v>66.90009642130299</v>
      </c>
      <c r="O7" s="10" t="e">
        <f t="shared" si="2"/>
        <v>#DIV/0!</v>
      </c>
      <c r="P7" s="10">
        <f t="shared" si="3"/>
        <v>101.43416310736724</v>
      </c>
      <c r="Q7" s="10"/>
    </row>
    <row r="8" spans="1:17" x14ac:dyDescent="0.25">
      <c r="A8" s="8">
        <v>714000</v>
      </c>
      <c r="B8" s="57" t="s">
        <v>21</v>
      </c>
      <c r="C8" s="58">
        <v>6</v>
      </c>
      <c r="D8" s="59">
        <f t="shared" ref="D8:M8" si="7">D95</f>
        <v>2585700</v>
      </c>
      <c r="E8" s="59">
        <f t="shared" si="7"/>
        <v>0</v>
      </c>
      <c r="F8" s="59">
        <f t="shared" si="7"/>
        <v>2585700</v>
      </c>
      <c r="G8" s="59">
        <f t="shared" si="7"/>
        <v>0</v>
      </c>
      <c r="H8" s="60">
        <f t="shared" si="7"/>
        <v>1877247.42</v>
      </c>
      <c r="I8" s="60">
        <f t="shared" si="7"/>
        <v>0</v>
      </c>
      <c r="J8" s="59">
        <f t="shared" si="7"/>
        <v>3006700</v>
      </c>
      <c r="K8" s="59">
        <f t="shared" si="7"/>
        <v>0</v>
      </c>
      <c r="L8" s="9">
        <f t="shared" si="7"/>
        <v>421000</v>
      </c>
      <c r="M8" s="9">
        <f t="shared" si="7"/>
        <v>0</v>
      </c>
      <c r="N8" s="10">
        <f t="shared" si="2"/>
        <v>72.601130061492043</v>
      </c>
      <c r="O8" s="10" t="e">
        <f t="shared" si="2"/>
        <v>#DIV/0!</v>
      </c>
      <c r="P8" s="10">
        <f t="shared" si="3"/>
        <v>116.28185791081718</v>
      </c>
      <c r="Q8" s="10"/>
    </row>
    <row r="9" spans="1:17" x14ac:dyDescent="0.25">
      <c r="A9" s="8">
        <v>715000</v>
      </c>
      <c r="B9" s="57" t="s">
        <v>22</v>
      </c>
      <c r="C9" s="58">
        <v>7</v>
      </c>
      <c r="D9" s="59">
        <f t="shared" ref="D9:M9" si="8">D100</f>
        <v>41680</v>
      </c>
      <c r="E9" s="59">
        <f t="shared" si="8"/>
        <v>0</v>
      </c>
      <c r="F9" s="59">
        <f t="shared" si="8"/>
        <v>41680</v>
      </c>
      <c r="G9" s="59">
        <f t="shared" si="8"/>
        <v>0</v>
      </c>
      <c r="H9" s="60">
        <f t="shared" si="8"/>
        <v>823.21</v>
      </c>
      <c r="I9" s="60">
        <f t="shared" si="8"/>
        <v>0</v>
      </c>
      <c r="J9" s="59">
        <f t="shared" si="8"/>
        <v>41680</v>
      </c>
      <c r="K9" s="59">
        <f t="shared" si="8"/>
        <v>0</v>
      </c>
      <c r="L9" s="9">
        <f t="shared" si="8"/>
        <v>0</v>
      </c>
      <c r="M9" s="9">
        <f t="shared" si="8"/>
        <v>0</v>
      </c>
      <c r="N9" s="10">
        <f t="shared" si="2"/>
        <v>1.9750719769673706</v>
      </c>
      <c r="O9" s="10" t="e">
        <f t="shared" si="2"/>
        <v>#DIV/0!</v>
      </c>
      <c r="P9" s="10">
        <f t="shared" si="3"/>
        <v>100</v>
      </c>
      <c r="Q9" s="10"/>
    </row>
    <row r="10" spans="1:17" x14ac:dyDescent="0.25">
      <c r="A10" s="8">
        <v>716000</v>
      </c>
      <c r="B10" s="57" t="s">
        <v>23</v>
      </c>
      <c r="C10" s="58">
        <v>8</v>
      </c>
      <c r="D10" s="59">
        <f t="shared" ref="D10:M10" si="9">D104</f>
        <v>0</v>
      </c>
      <c r="E10" s="59">
        <f t="shared" si="9"/>
        <v>0</v>
      </c>
      <c r="F10" s="59">
        <f t="shared" si="9"/>
        <v>0</v>
      </c>
      <c r="G10" s="59">
        <f t="shared" si="9"/>
        <v>0</v>
      </c>
      <c r="H10" s="60">
        <f t="shared" si="9"/>
        <v>0</v>
      </c>
      <c r="I10" s="60">
        <f t="shared" si="9"/>
        <v>0</v>
      </c>
      <c r="J10" s="59">
        <f t="shared" si="9"/>
        <v>0</v>
      </c>
      <c r="K10" s="59">
        <f t="shared" si="9"/>
        <v>0</v>
      </c>
      <c r="L10" s="9">
        <f t="shared" si="9"/>
        <v>0</v>
      </c>
      <c r="M10" s="9">
        <f t="shared" si="9"/>
        <v>0</v>
      </c>
      <c r="N10" s="10"/>
      <c r="O10" s="10"/>
      <c r="P10" s="10"/>
      <c r="Q10" s="10"/>
    </row>
    <row r="11" spans="1:17" x14ac:dyDescent="0.25">
      <c r="A11" s="8">
        <v>717000</v>
      </c>
      <c r="B11" s="57" t="s">
        <v>24</v>
      </c>
      <c r="C11" s="58">
        <v>9</v>
      </c>
      <c r="D11" s="59">
        <f t="shared" ref="D11:M11" si="10">D106</f>
        <v>34600000</v>
      </c>
      <c r="E11" s="59">
        <f t="shared" si="10"/>
        <v>0</v>
      </c>
      <c r="F11" s="59">
        <f t="shared" si="10"/>
        <v>34600000</v>
      </c>
      <c r="G11" s="59">
        <f t="shared" si="10"/>
        <v>0</v>
      </c>
      <c r="H11" s="60">
        <f t="shared" si="10"/>
        <v>27420661.489999998</v>
      </c>
      <c r="I11" s="60">
        <f t="shared" si="10"/>
        <v>0</v>
      </c>
      <c r="J11" s="59">
        <f t="shared" si="10"/>
        <v>35000000</v>
      </c>
      <c r="K11" s="59">
        <f t="shared" si="10"/>
        <v>0</v>
      </c>
      <c r="L11" s="9">
        <f t="shared" si="10"/>
        <v>400000</v>
      </c>
      <c r="M11" s="9">
        <f t="shared" si="10"/>
        <v>0</v>
      </c>
      <c r="N11" s="10">
        <f t="shared" si="2"/>
        <v>79.250466734104037</v>
      </c>
      <c r="O11" s="10" t="e">
        <f t="shared" si="2"/>
        <v>#DIV/0!</v>
      </c>
      <c r="P11" s="10">
        <f t="shared" si="3"/>
        <v>101.15606936416187</v>
      </c>
      <c r="Q11" s="10"/>
    </row>
    <row r="12" spans="1:17" x14ac:dyDescent="0.25">
      <c r="A12" s="8">
        <v>719000</v>
      </c>
      <c r="B12" s="57" t="s">
        <v>25</v>
      </c>
      <c r="C12" s="58">
        <v>10</v>
      </c>
      <c r="D12" s="59">
        <f t="shared" ref="D12:M12" si="11">D108</f>
        <v>700000</v>
      </c>
      <c r="E12" s="59">
        <f t="shared" si="11"/>
        <v>0</v>
      </c>
      <c r="F12" s="59">
        <f t="shared" si="11"/>
        <v>700000</v>
      </c>
      <c r="G12" s="59">
        <f t="shared" si="11"/>
        <v>0</v>
      </c>
      <c r="H12" s="60">
        <f t="shared" si="11"/>
        <v>402736.25</v>
      </c>
      <c r="I12" s="60">
        <f t="shared" si="11"/>
        <v>0</v>
      </c>
      <c r="J12" s="59">
        <f t="shared" si="11"/>
        <v>700000</v>
      </c>
      <c r="K12" s="59">
        <f t="shared" si="11"/>
        <v>0</v>
      </c>
      <c r="L12" s="9">
        <f t="shared" si="11"/>
        <v>0</v>
      </c>
      <c r="M12" s="9">
        <f t="shared" si="11"/>
        <v>0</v>
      </c>
      <c r="N12" s="10">
        <f t="shared" si="2"/>
        <v>57.533749999999998</v>
      </c>
      <c r="O12" s="10" t="e">
        <f t="shared" si="2"/>
        <v>#DIV/0!</v>
      </c>
      <c r="P12" s="10">
        <f t="shared" si="3"/>
        <v>100</v>
      </c>
      <c r="Q12" s="10"/>
    </row>
    <row r="13" spans="1:17" ht="45" x14ac:dyDescent="0.25">
      <c r="A13" s="5">
        <v>720000</v>
      </c>
      <c r="B13" s="53" t="s">
        <v>26</v>
      </c>
      <c r="C13" s="54" t="s">
        <v>27</v>
      </c>
      <c r="D13" s="55">
        <f t="shared" ref="D13:M13" si="12">D14+D15+D16+D17+D18</f>
        <v>22558575</v>
      </c>
      <c r="E13" s="55">
        <f t="shared" si="12"/>
        <v>108400</v>
      </c>
      <c r="F13" s="55">
        <f t="shared" si="12"/>
        <v>22558575</v>
      </c>
      <c r="G13" s="55">
        <f t="shared" si="12"/>
        <v>108400</v>
      </c>
      <c r="H13" s="56">
        <f t="shared" si="12"/>
        <v>14016474.510000002</v>
      </c>
      <c r="I13" s="56">
        <f t="shared" si="12"/>
        <v>49954.090000000004</v>
      </c>
      <c r="J13" s="55">
        <f t="shared" si="12"/>
        <v>22770515</v>
      </c>
      <c r="K13" s="55">
        <f t="shared" si="12"/>
        <v>107050</v>
      </c>
      <c r="L13" s="6">
        <f t="shared" si="12"/>
        <v>211940</v>
      </c>
      <c r="M13" s="6">
        <f t="shared" si="12"/>
        <v>-1350</v>
      </c>
      <c r="N13" s="7">
        <f t="shared" si="2"/>
        <v>62.133687566701354</v>
      </c>
      <c r="O13" s="7">
        <f t="shared" si="2"/>
        <v>46.083108856088565</v>
      </c>
      <c r="P13" s="7">
        <f t="shared" si="3"/>
        <v>100.93950969864009</v>
      </c>
      <c r="Q13" s="7">
        <f t="shared" si="3"/>
        <v>98.754612546125458</v>
      </c>
    </row>
    <row r="14" spans="1:17" ht="30" x14ac:dyDescent="0.25">
      <c r="A14" s="8">
        <v>721000</v>
      </c>
      <c r="B14" s="57" t="s">
        <v>28</v>
      </c>
      <c r="C14" s="58">
        <v>12</v>
      </c>
      <c r="D14" s="59">
        <f t="shared" ref="D14:M14" si="13">D111</f>
        <v>419720</v>
      </c>
      <c r="E14" s="59">
        <f t="shared" si="13"/>
        <v>0</v>
      </c>
      <c r="F14" s="59">
        <f t="shared" si="13"/>
        <v>419720</v>
      </c>
      <c r="G14" s="59">
        <f t="shared" si="13"/>
        <v>0</v>
      </c>
      <c r="H14" s="60">
        <f t="shared" si="13"/>
        <v>301454.13</v>
      </c>
      <c r="I14" s="60">
        <f t="shared" si="13"/>
        <v>0</v>
      </c>
      <c r="J14" s="59">
        <f t="shared" si="13"/>
        <v>436720</v>
      </c>
      <c r="K14" s="59">
        <f t="shared" si="13"/>
        <v>0</v>
      </c>
      <c r="L14" s="9">
        <f t="shared" si="13"/>
        <v>17000</v>
      </c>
      <c r="M14" s="9">
        <f t="shared" si="13"/>
        <v>0</v>
      </c>
      <c r="N14" s="10">
        <f t="shared" si="2"/>
        <v>71.822674640236357</v>
      </c>
      <c r="O14" s="10" t="e">
        <f t="shared" si="2"/>
        <v>#DIV/0!</v>
      </c>
      <c r="P14" s="10">
        <f t="shared" si="3"/>
        <v>104.05031926045936</v>
      </c>
      <c r="Q14" s="10"/>
    </row>
    <row r="15" spans="1:17" x14ac:dyDescent="0.25">
      <c r="A15" s="8">
        <v>722000</v>
      </c>
      <c r="B15" s="57" t="s">
        <v>29</v>
      </c>
      <c r="C15" s="58">
        <v>13</v>
      </c>
      <c r="D15" s="59">
        <f t="shared" ref="D15:M15" si="14">D118</f>
        <v>21120600</v>
      </c>
      <c r="E15" s="59">
        <f t="shared" si="14"/>
        <v>91400</v>
      </c>
      <c r="F15" s="59">
        <f t="shared" si="14"/>
        <v>21120600</v>
      </c>
      <c r="G15" s="59">
        <f t="shared" si="14"/>
        <v>91400</v>
      </c>
      <c r="H15" s="60">
        <f t="shared" si="14"/>
        <v>13380919.51</v>
      </c>
      <c r="I15" s="60">
        <f t="shared" si="14"/>
        <v>38631.69</v>
      </c>
      <c r="J15" s="59">
        <f t="shared" si="14"/>
        <v>21327540</v>
      </c>
      <c r="K15" s="59">
        <f t="shared" si="14"/>
        <v>89850</v>
      </c>
      <c r="L15" s="9">
        <f t="shared" si="14"/>
        <v>206940</v>
      </c>
      <c r="M15" s="9">
        <f t="shared" si="14"/>
        <v>-1550</v>
      </c>
      <c r="N15" s="10">
        <f t="shared" si="2"/>
        <v>63.354826614774197</v>
      </c>
      <c r="O15" s="10">
        <f t="shared" si="2"/>
        <v>42.266619256017506</v>
      </c>
      <c r="P15" s="10">
        <f t="shared" si="3"/>
        <v>100.97980171017869</v>
      </c>
      <c r="Q15" s="10">
        <f t="shared" si="3"/>
        <v>98.304157549234134</v>
      </c>
    </row>
    <row r="16" spans="1:17" x14ac:dyDescent="0.25">
      <c r="A16" s="8">
        <v>723000</v>
      </c>
      <c r="B16" s="57" t="s">
        <v>30</v>
      </c>
      <c r="C16" s="58">
        <v>14</v>
      </c>
      <c r="D16" s="59">
        <f t="shared" ref="D16:M16" si="15">D124</f>
        <v>200000</v>
      </c>
      <c r="E16" s="59">
        <f t="shared" si="15"/>
        <v>0</v>
      </c>
      <c r="F16" s="59">
        <f t="shared" si="15"/>
        <v>200000</v>
      </c>
      <c r="G16" s="59">
        <f t="shared" si="15"/>
        <v>0</v>
      </c>
      <c r="H16" s="60">
        <f t="shared" si="15"/>
        <v>128082.82</v>
      </c>
      <c r="I16" s="60">
        <f t="shared" si="15"/>
        <v>0</v>
      </c>
      <c r="J16" s="59">
        <f t="shared" si="15"/>
        <v>200000</v>
      </c>
      <c r="K16" s="59">
        <f t="shared" si="15"/>
        <v>0</v>
      </c>
      <c r="L16" s="9">
        <f t="shared" si="15"/>
        <v>0</v>
      </c>
      <c r="M16" s="9">
        <f t="shared" si="15"/>
        <v>0</v>
      </c>
      <c r="N16" s="10">
        <f t="shared" si="2"/>
        <v>64.041409999999999</v>
      </c>
      <c r="O16" s="10" t="e">
        <f t="shared" si="2"/>
        <v>#DIV/0!</v>
      </c>
      <c r="P16" s="10">
        <f t="shared" si="3"/>
        <v>100</v>
      </c>
      <c r="Q16" s="10"/>
    </row>
    <row r="17" spans="1:17" ht="30" x14ac:dyDescent="0.25">
      <c r="A17" s="8">
        <v>728000</v>
      </c>
      <c r="B17" s="57" t="s">
        <v>31</v>
      </c>
      <c r="C17" s="58">
        <v>15</v>
      </c>
      <c r="D17" s="59">
        <f t="shared" ref="D17:M17" si="16">D126</f>
        <v>0</v>
      </c>
      <c r="E17" s="59">
        <f t="shared" si="16"/>
        <v>3000</v>
      </c>
      <c r="F17" s="59">
        <f t="shared" si="16"/>
        <v>0</v>
      </c>
      <c r="G17" s="59">
        <f t="shared" si="16"/>
        <v>3000</v>
      </c>
      <c r="H17" s="60">
        <f t="shared" si="16"/>
        <v>0</v>
      </c>
      <c r="I17" s="60">
        <f t="shared" si="16"/>
        <v>2856.4</v>
      </c>
      <c r="J17" s="59">
        <f t="shared" si="16"/>
        <v>0</v>
      </c>
      <c r="K17" s="59">
        <f t="shared" si="16"/>
        <v>3200</v>
      </c>
      <c r="L17" s="9">
        <f t="shared" si="16"/>
        <v>0</v>
      </c>
      <c r="M17" s="9">
        <f t="shared" si="16"/>
        <v>200</v>
      </c>
      <c r="N17" s="10"/>
      <c r="O17" s="10"/>
      <c r="P17" s="10"/>
      <c r="Q17" s="10"/>
    </row>
    <row r="18" spans="1:17" x14ac:dyDescent="0.25">
      <c r="A18" s="8">
        <v>729000</v>
      </c>
      <c r="B18" s="57" t="s">
        <v>32</v>
      </c>
      <c r="C18" s="58">
        <v>16</v>
      </c>
      <c r="D18" s="59">
        <f t="shared" ref="D18:M18" si="17">D129</f>
        <v>818255</v>
      </c>
      <c r="E18" s="59">
        <f t="shared" si="17"/>
        <v>14000</v>
      </c>
      <c r="F18" s="59">
        <f t="shared" si="17"/>
        <v>818255</v>
      </c>
      <c r="G18" s="59">
        <f t="shared" si="17"/>
        <v>14000</v>
      </c>
      <c r="H18" s="60">
        <f t="shared" si="17"/>
        <v>206018.05</v>
      </c>
      <c r="I18" s="60">
        <f t="shared" si="17"/>
        <v>8466</v>
      </c>
      <c r="J18" s="59">
        <f t="shared" si="17"/>
        <v>806255</v>
      </c>
      <c r="K18" s="59">
        <f t="shared" si="17"/>
        <v>14000</v>
      </c>
      <c r="L18" s="9">
        <f t="shared" si="17"/>
        <v>-12000</v>
      </c>
      <c r="M18" s="9">
        <f t="shared" si="17"/>
        <v>0</v>
      </c>
      <c r="N18" s="10">
        <f t="shared" si="2"/>
        <v>25.177731880648452</v>
      </c>
      <c r="O18" s="10">
        <f t="shared" si="2"/>
        <v>60.471428571428575</v>
      </c>
      <c r="P18" s="10">
        <f t="shared" si="3"/>
        <v>98.533464506785791</v>
      </c>
      <c r="Q18" s="10">
        <f t="shared" si="3"/>
        <v>100</v>
      </c>
    </row>
    <row r="19" spans="1:17" x14ac:dyDescent="0.25">
      <c r="A19" s="5">
        <v>730000</v>
      </c>
      <c r="B19" s="53" t="s">
        <v>33</v>
      </c>
      <c r="C19" s="54" t="s">
        <v>34</v>
      </c>
      <c r="D19" s="55">
        <f t="shared" ref="D19:M19" si="18">D20</f>
        <v>175000</v>
      </c>
      <c r="E19" s="55">
        <f t="shared" si="18"/>
        <v>1800</v>
      </c>
      <c r="F19" s="55">
        <f t="shared" si="18"/>
        <v>175000</v>
      </c>
      <c r="G19" s="55">
        <f t="shared" si="18"/>
        <v>1800</v>
      </c>
      <c r="H19" s="56">
        <f t="shared" si="18"/>
        <v>41624.33</v>
      </c>
      <c r="I19" s="56">
        <f t="shared" si="18"/>
        <v>1347.3</v>
      </c>
      <c r="J19" s="55">
        <f t="shared" si="18"/>
        <v>180000</v>
      </c>
      <c r="K19" s="55">
        <f t="shared" si="18"/>
        <v>1800</v>
      </c>
      <c r="L19" s="6">
        <f t="shared" si="18"/>
        <v>5000</v>
      </c>
      <c r="M19" s="6">
        <f t="shared" si="18"/>
        <v>0</v>
      </c>
      <c r="N19" s="7">
        <f t="shared" si="2"/>
        <v>23.785331428571428</v>
      </c>
      <c r="O19" s="7">
        <f t="shared" si="2"/>
        <v>74.849999999999994</v>
      </c>
      <c r="P19" s="7">
        <f t="shared" si="3"/>
        <v>102.85714285714285</v>
      </c>
      <c r="Q19" s="7">
        <f t="shared" si="3"/>
        <v>100</v>
      </c>
    </row>
    <row r="20" spans="1:17" x14ac:dyDescent="0.25">
      <c r="A20" s="8">
        <v>731000</v>
      </c>
      <c r="B20" s="57" t="s">
        <v>33</v>
      </c>
      <c r="C20" s="58">
        <v>18</v>
      </c>
      <c r="D20" s="59">
        <f t="shared" ref="D20:M20" si="19">D132</f>
        <v>175000</v>
      </c>
      <c r="E20" s="59">
        <f t="shared" si="19"/>
        <v>1800</v>
      </c>
      <c r="F20" s="59">
        <f t="shared" si="19"/>
        <v>175000</v>
      </c>
      <c r="G20" s="59">
        <f t="shared" si="19"/>
        <v>1800</v>
      </c>
      <c r="H20" s="60">
        <f t="shared" si="19"/>
        <v>41624.33</v>
      </c>
      <c r="I20" s="60">
        <f t="shared" si="19"/>
        <v>1347.3</v>
      </c>
      <c r="J20" s="59">
        <f t="shared" si="19"/>
        <v>180000</v>
      </c>
      <c r="K20" s="59">
        <f t="shared" si="19"/>
        <v>1800</v>
      </c>
      <c r="L20" s="9">
        <f t="shared" si="19"/>
        <v>5000</v>
      </c>
      <c r="M20" s="9">
        <f t="shared" si="19"/>
        <v>0</v>
      </c>
      <c r="N20" s="10">
        <f t="shared" si="2"/>
        <v>23.785331428571428</v>
      </c>
      <c r="O20" s="10">
        <f t="shared" si="2"/>
        <v>74.849999999999994</v>
      </c>
      <c r="P20" s="10">
        <f t="shared" si="3"/>
        <v>102.85714285714285</v>
      </c>
      <c r="Q20" s="10">
        <f t="shared" si="3"/>
        <v>100</v>
      </c>
    </row>
    <row r="21" spans="1:17" ht="30" x14ac:dyDescent="0.25">
      <c r="A21" s="11">
        <v>780000</v>
      </c>
      <c r="B21" s="61" t="s">
        <v>35</v>
      </c>
      <c r="C21" s="62" t="s">
        <v>36</v>
      </c>
      <c r="D21" s="63">
        <f t="shared" ref="D21:M21" si="20">D22+D23</f>
        <v>5241059</v>
      </c>
      <c r="E21" s="63">
        <f t="shared" si="20"/>
        <v>0</v>
      </c>
      <c r="F21" s="63">
        <f t="shared" si="20"/>
        <v>5241059</v>
      </c>
      <c r="G21" s="63">
        <f t="shared" si="20"/>
        <v>0</v>
      </c>
      <c r="H21" s="64">
        <f t="shared" si="20"/>
        <v>4165550.48</v>
      </c>
      <c r="I21" s="64">
        <f t="shared" si="20"/>
        <v>0</v>
      </c>
      <c r="J21" s="63">
        <f t="shared" si="20"/>
        <v>5388819</v>
      </c>
      <c r="K21" s="63">
        <f t="shared" si="20"/>
        <v>0</v>
      </c>
      <c r="L21" s="12">
        <f t="shared" si="20"/>
        <v>147760</v>
      </c>
      <c r="M21" s="12">
        <f t="shared" si="20"/>
        <v>0</v>
      </c>
      <c r="N21" s="7">
        <f t="shared" si="2"/>
        <v>79.479175487244078</v>
      </c>
      <c r="O21" s="7" t="e">
        <f t="shared" si="2"/>
        <v>#DIV/0!</v>
      </c>
      <c r="P21" s="7">
        <f t="shared" si="3"/>
        <v>102.81927755440266</v>
      </c>
      <c r="Q21" s="7"/>
    </row>
    <row r="22" spans="1:17" x14ac:dyDescent="0.25">
      <c r="A22" s="8">
        <v>787000</v>
      </c>
      <c r="B22" s="57" t="s">
        <v>37</v>
      </c>
      <c r="C22" s="58">
        <v>20</v>
      </c>
      <c r="D22" s="59">
        <f t="shared" ref="D22:M22" si="21">D136</f>
        <v>5241059</v>
      </c>
      <c r="E22" s="59">
        <f t="shared" si="21"/>
        <v>0</v>
      </c>
      <c r="F22" s="59">
        <f t="shared" si="21"/>
        <v>5241059</v>
      </c>
      <c r="G22" s="59">
        <f t="shared" si="21"/>
        <v>0</v>
      </c>
      <c r="H22" s="60">
        <f t="shared" si="21"/>
        <v>4147050.48</v>
      </c>
      <c r="I22" s="60">
        <f t="shared" si="21"/>
        <v>0</v>
      </c>
      <c r="J22" s="59">
        <f t="shared" si="21"/>
        <v>5370319</v>
      </c>
      <c r="K22" s="59">
        <f t="shared" si="21"/>
        <v>0</v>
      </c>
      <c r="L22" s="9">
        <f t="shared" si="21"/>
        <v>129260</v>
      </c>
      <c r="M22" s="9">
        <f t="shared" si="21"/>
        <v>0</v>
      </c>
      <c r="N22" s="10">
        <f t="shared" si="2"/>
        <v>79.126193389542081</v>
      </c>
      <c r="O22" s="10" t="e">
        <f t="shared" si="2"/>
        <v>#DIV/0!</v>
      </c>
      <c r="P22" s="10">
        <f t="shared" si="3"/>
        <v>102.46629545670064</v>
      </c>
      <c r="Q22" s="10"/>
    </row>
    <row r="23" spans="1:17" x14ac:dyDescent="0.25">
      <c r="A23" s="8">
        <v>788000</v>
      </c>
      <c r="B23" s="57" t="s">
        <v>38</v>
      </c>
      <c r="C23" s="58">
        <v>21</v>
      </c>
      <c r="D23" s="59">
        <f t="shared" ref="D23:M23" si="22">D142</f>
        <v>0</v>
      </c>
      <c r="E23" s="59">
        <f t="shared" si="22"/>
        <v>0</v>
      </c>
      <c r="F23" s="59">
        <f t="shared" si="22"/>
        <v>0</v>
      </c>
      <c r="G23" s="59">
        <f t="shared" si="22"/>
        <v>0</v>
      </c>
      <c r="H23" s="60">
        <f t="shared" si="22"/>
        <v>18500</v>
      </c>
      <c r="I23" s="60">
        <f t="shared" si="22"/>
        <v>0</v>
      </c>
      <c r="J23" s="59">
        <f t="shared" si="22"/>
        <v>18500</v>
      </c>
      <c r="K23" s="59">
        <f t="shared" si="22"/>
        <v>0</v>
      </c>
      <c r="L23" s="9">
        <f t="shared" si="22"/>
        <v>18500</v>
      </c>
      <c r="M23" s="9">
        <f t="shared" si="22"/>
        <v>0</v>
      </c>
      <c r="N23" s="10"/>
      <c r="O23" s="10"/>
      <c r="P23" s="10"/>
      <c r="Q23" s="10"/>
    </row>
    <row r="24" spans="1:17" ht="30" x14ac:dyDescent="0.25">
      <c r="A24" s="4"/>
      <c r="B24" s="53" t="s">
        <v>39</v>
      </c>
      <c r="C24" s="54" t="s">
        <v>40</v>
      </c>
      <c r="D24" s="55">
        <f t="shared" ref="D24:M24" si="23">D25+D35+D38</f>
        <v>64565883</v>
      </c>
      <c r="E24" s="55">
        <f t="shared" si="23"/>
        <v>100700</v>
      </c>
      <c r="F24" s="55">
        <f t="shared" si="23"/>
        <v>64574386</v>
      </c>
      <c r="G24" s="55">
        <f t="shared" si="23"/>
        <v>100700</v>
      </c>
      <c r="H24" s="56">
        <f t="shared" si="23"/>
        <v>46292321.689999998</v>
      </c>
      <c r="I24" s="56">
        <f t="shared" si="23"/>
        <v>42961.789999999994</v>
      </c>
      <c r="J24" s="55">
        <f t="shared" si="23"/>
        <v>65494531</v>
      </c>
      <c r="K24" s="55">
        <f t="shared" si="23"/>
        <v>99350</v>
      </c>
      <c r="L24" s="6">
        <f t="shared" si="23"/>
        <v>928648</v>
      </c>
      <c r="M24" s="6">
        <f t="shared" si="23"/>
        <v>-1350</v>
      </c>
      <c r="N24" s="7">
        <f t="shared" si="2"/>
        <v>71.697806239248678</v>
      </c>
      <c r="O24" s="7">
        <f t="shared" si="2"/>
        <v>42.663147964250243</v>
      </c>
      <c r="P24" s="7">
        <f t="shared" si="3"/>
        <v>101.438295206154</v>
      </c>
      <c r="Q24" s="7">
        <f t="shared" si="3"/>
        <v>98.659384309831182</v>
      </c>
    </row>
    <row r="25" spans="1:17" ht="75" x14ac:dyDescent="0.25">
      <c r="A25" s="5">
        <v>410000</v>
      </c>
      <c r="B25" s="53" t="s">
        <v>41</v>
      </c>
      <c r="C25" s="54" t="s">
        <v>42</v>
      </c>
      <c r="D25" s="55">
        <f t="shared" ref="D25:M25" si="24">D26+D27+D28+D29+D30+D31+D32+D33+D34</f>
        <v>64104683</v>
      </c>
      <c r="E25" s="55">
        <f t="shared" si="24"/>
        <v>100700</v>
      </c>
      <c r="F25" s="55">
        <f t="shared" si="24"/>
        <v>64110186</v>
      </c>
      <c r="G25" s="55">
        <f t="shared" si="24"/>
        <v>100700</v>
      </c>
      <c r="H25" s="56">
        <f t="shared" si="24"/>
        <v>45955332.93</v>
      </c>
      <c r="I25" s="56">
        <f t="shared" si="24"/>
        <v>42961.789999999994</v>
      </c>
      <c r="J25" s="55">
        <f t="shared" si="24"/>
        <v>65023631</v>
      </c>
      <c r="K25" s="55">
        <f t="shared" si="24"/>
        <v>99350</v>
      </c>
      <c r="L25" s="6">
        <f t="shared" si="24"/>
        <v>918948</v>
      </c>
      <c r="M25" s="6">
        <f t="shared" si="24"/>
        <v>-1350</v>
      </c>
      <c r="N25" s="7">
        <f t="shared" si="2"/>
        <v>71.687949739958938</v>
      </c>
      <c r="O25" s="7">
        <f t="shared" si="2"/>
        <v>42.663147964250243</v>
      </c>
      <c r="P25" s="7">
        <f t="shared" si="3"/>
        <v>101.4335114955642</v>
      </c>
      <c r="Q25" s="7">
        <f t="shared" si="3"/>
        <v>98.659384309831182</v>
      </c>
    </row>
    <row r="26" spans="1:17" x14ac:dyDescent="0.25">
      <c r="A26" s="8">
        <v>411000</v>
      </c>
      <c r="B26" s="57" t="s">
        <v>43</v>
      </c>
      <c r="C26" s="58">
        <v>24</v>
      </c>
      <c r="D26" s="59">
        <f t="shared" ref="D26:M26" si="25">D173</f>
        <v>27722534</v>
      </c>
      <c r="E26" s="59">
        <f t="shared" si="25"/>
        <v>300</v>
      </c>
      <c r="F26" s="59">
        <f t="shared" si="25"/>
        <v>27721799</v>
      </c>
      <c r="G26" s="59">
        <f t="shared" si="25"/>
        <v>300</v>
      </c>
      <c r="H26" s="60">
        <f t="shared" si="25"/>
        <v>19887850.769999996</v>
      </c>
      <c r="I26" s="60">
        <f t="shared" si="25"/>
        <v>0</v>
      </c>
      <c r="J26" s="59">
        <f t="shared" si="25"/>
        <v>27669679</v>
      </c>
      <c r="K26" s="59">
        <f t="shared" si="25"/>
        <v>300</v>
      </c>
      <c r="L26" s="9">
        <f t="shared" si="25"/>
        <v>-52855</v>
      </c>
      <c r="M26" s="9">
        <f t="shared" si="25"/>
        <v>0</v>
      </c>
      <c r="N26" s="10">
        <f t="shared" si="2"/>
        <v>71.73893544507871</v>
      </c>
      <c r="O26" s="10">
        <f t="shared" si="2"/>
        <v>0</v>
      </c>
      <c r="P26" s="10">
        <f t="shared" si="3"/>
        <v>99.809342825587294</v>
      </c>
      <c r="Q26" s="10">
        <f t="shared" si="3"/>
        <v>100</v>
      </c>
    </row>
    <row r="27" spans="1:17" x14ac:dyDescent="0.25">
      <c r="A27" s="8">
        <v>412000</v>
      </c>
      <c r="B27" s="57" t="s">
        <v>44</v>
      </c>
      <c r="C27" s="58">
        <v>25</v>
      </c>
      <c r="D27" s="59">
        <f t="shared" ref="D27:M27" si="26">D178</f>
        <v>12734119</v>
      </c>
      <c r="E27" s="59">
        <f t="shared" si="26"/>
        <v>86100</v>
      </c>
      <c r="F27" s="59">
        <f t="shared" si="26"/>
        <v>12787986</v>
      </c>
      <c r="G27" s="59">
        <f t="shared" si="26"/>
        <v>86100</v>
      </c>
      <c r="H27" s="60">
        <f t="shared" si="26"/>
        <v>9226947.6099999994</v>
      </c>
      <c r="I27" s="60">
        <f t="shared" si="26"/>
        <v>38114.189999999995</v>
      </c>
      <c r="J27" s="59">
        <f t="shared" si="26"/>
        <v>12743571</v>
      </c>
      <c r="K27" s="59">
        <f t="shared" si="26"/>
        <v>86100</v>
      </c>
      <c r="L27" s="9">
        <f t="shared" si="26"/>
        <v>9452</v>
      </c>
      <c r="M27" s="9">
        <f t="shared" si="26"/>
        <v>0</v>
      </c>
      <c r="N27" s="10">
        <f t="shared" si="2"/>
        <v>72.458468544231451</v>
      </c>
      <c r="O27" s="10">
        <f t="shared" si="2"/>
        <v>44.267351916376299</v>
      </c>
      <c r="P27" s="10">
        <f t="shared" si="3"/>
        <v>100.07422578664453</v>
      </c>
      <c r="Q27" s="10">
        <f t="shared" si="3"/>
        <v>100</v>
      </c>
    </row>
    <row r="28" spans="1:17" x14ac:dyDescent="0.25">
      <c r="A28" s="8">
        <v>413000</v>
      </c>
      <c r="B28" s="57" t="s">
        <v>45</v>
      </c>
      <c r="C28" s="58">
        <v>26</v>
      </c>
      <c r="D28" s="59">
        <f t="shared" ref="D28:M28" si="27">D188</f>
        <v>1140100</v>
      </c>
      <c r="E28" s="59">
        <f t="shared" si="27"/>
        <v>0</v>
      </c>
      <c r="F28" s="59">
        <f t="shared" si="27"/>
        <v>1140100</v>
      </c>
      <c r="G28" s="59">
        <f t="shared" si="27"/>
        <v>0</v>
      </c>
      <c r="H28" s="60">
        <f t="shared" si="27"/>
        <v>797212.82</v>
      </c>
      <c r="I28" s="60">
        <f t="shared" si="27"/>
        <v>0</v>
      </c>
      <c r="J28" s="59">
        <f t="shared" si="27"/>
        <v>1130100</v>
      </c>
      <c r="K28" s="59">
        <f t="shared" si="27"/>
        <v>0</v>
      </c>
      <c r="L28" s="9">
        <f t="shared" si="27"/>
        <v>-10000</v>
      </c>
      <c r="M28" s="9">
        <f t="shared" si="27"/>
        <v>0</v>
      </c>
      <c r="N28" s="10">
        <f t="shared" si="2"/>
        <v>69.924815367073052</v>
      </c>
      <c r="O28" s="10" t="e">
        <f t="shared" si="2"/>
        <v>#DIV/0!</v>
      </c>
      <c r="P28" s="10">
        <f t="shared" si="3"/>
        <v>99.122883957547586</v>
      </c>
      <c r="Q28" s="10"/>
    </row>
    <row r="29" spans="1:17" x14ac:dyDescent="0.25">
      <c r="A29" s="8">
        <v>414000</v>
      </c>
      <c r="B29" s="57" t="s">
        <v>46</v>
      </c>
      <c r="C29" s="58">
        <v>27</v>
      </c>
      <c r="D29" s="59">
        <f t="shared" ref="D29:M29" si="28">D196</f>
        <v>6204843</v>
      </c>
      <c r="E29" s="59">
        <f t="shared" si="28"/>
        <v>0</v>
      </c>
      <c r="F29" s="59">
        <f t="shared" si="28"/>
        <v>6203843</v>
      </c>
      <c r="G29" s="59">
        <f t="shared" si="28"/>
        <v>0</v>
      </c>
      <c r="H29" s="60">
        <f t="shared" si="28"/>
        <v>4107310.6</v>
      </c>
      <c r="I29" s="60">
        <f t="shared" si="28"/>
        <v>0</v>
      </c>
      <c r="J29" s="59">
        <f t="shared" si="28"/>
        <v>6968943</v>
      </c>
      <c r="K29" s="59">
        <f t="shared" si="28"/>
        <v>0</v>
      </c>
      <c r="L29" s="9">
        <f t="shared" si="28"/>
        <v>764100</v>
      </c>
      <c r="M29" s="9">
        <f t="shared" si="28"/>
        <v>0</v>
      </c>
      <c r="N29" s="10">
        <f t="shared" si="2"/>
        <v>66.195238138982731</v>
      </c>
      <c r="O29" s="10" t="e">
        <f t="shared" si="2"/>
        <v>#DIV/0!</v>
      </c>
      <c r="P29" s="10">
        <f t="shared" si="3"/>
        <v>112.31457427689951</v>
      </c>
      <c r="Q29" s="10"/>
    </row>
    <row r="30" spans="1:17" x14ac:dyDescent="0.25">
      <c r="A30" s="8">
        <v>415000</v>
      </c>
      <c r="B30" s="57" t="s">
        <v>33</v>
      </c>
      <c r="C30" s="58">
        <v>28</v>
      </c>
      <c r="D30" s="59">
        <f t="shared" ref="D30:M30" si="29">D198</f>
        <v>5832787</v>
      </c>
      <c r="E30" s="59">
        <f t="shared" si="29"/>
        <v>7500</v>
      </c>
      <c r="F30" s="59">
        <f t="shared" si="29"/>
        <v>5896475</v>
      </c>
      <c r="G30" s="59">
        <f t="shared" si="29"/>
        <v>7500</v>
      </c>
      <c r="H30" s="60">
        <f t="shared" si="29"/>
        <v>4208722.45</v>
      </c>
      <c r="I30" s="60">
        <f t="shared" si="29"/>
        <v>0</v>
      </c>
      <c r="J30" s="59">
        <f t="shared" si="29"/>
        <v>6166275</v>
      </c>
      <c r="K30" s="59">
        <f t="shared" si="29"/>
        <v>7500</v>
      </c>
      <c r="L30" s="9">
        <f t="shared" si="29"/>
        <v>333488</v>
      </c>
      <c r="M30" s="9">
        <f t="shared" si="29"/>
        <v>0</v>
      </c>
      <c r="N30" s="10">
        <f t="shared" si="2"/>
        <v>72.156285665840358</v>
      </c>
      <c r="O30" s="10">
        <f t="shared" si="2"/>
        <v>0</v>
      </c>
      <c r="P30" s="10">
        <f t="shared" si="3"/>
        <v>105.71747262500757</v>
      </c>
      <c r="Q30" s="10">
        <f t="shared" si="3"/>
        <v>100</v>
      </c>
    </row>
    <row r="31" spans="1:17" ht="30" x14ac:dyDescent="0.25">
      <c r="A31" s="8">
        <v>416000</v>
      </c>
      <c r="B31" s="57" t="s">
        <v>47</v>
      </c>
      <c r="C31" s="58">
        <v>29</v>
      </c>
      <c r="D31" s="59">
        <f t="shared" ref="D31:M31" si="30">D201</f>
        <v>10077000</v>
      </c>
      <c r="E31" s="59">
        <f t="shared" si="30"/>
        <v>6800</v>
      </c>
      <c r="F31" s="59">
        <f t="shared" si="30"/>
        <v>9969683</v>
      </c>
      <c r="G31" s="59">
        <f t="shared" si="30"/>
        <v>6800</v>
      </c>
      <c r="H31" s="60">
        <f t="shared" si="30"/>
        <v>7434444.96</v>
      </c>
      <c r="I31" s="60">
        <f t="shared" si="30"/>
        <v>4847.6000000000004</v>
      </c>
      <c r="J31" s="59">
        <f t="shared" si="30"/>
        <v>9917468</v>
      </c>
      <c r="K31" s="59">
        <f t="shared" si="30"/>
        <v>5450</v>
      </c>
      <c r="L31" s="9">
        <f t="shared" si="30"/>
        <v>-159532</v>
      </c>
      <c r="M31" s="9">
        <f t="shared" si="30"/>
        <v>-1350</v>
      </c>
      <c r="N31" s="10">
        <f t="shared" si="2"/>
        <v>73.776371539148556</v>
      </c>
      <c r="O31" s="10">
        <f t="shared" si="2"/>
        <v>71.288235294117655</v>
      </c>
      <c r="P31" s="10">
        <f t="shared" si="3"/>
        <v>98.416870100228238</v>
      </c>
      <c r="Q31" s="10">
        <f t="shared" si="3"/>
        <v>80.14705882352942</v>
      </c>
    </row>
    <row r="32" spans="1:17" ht="30" x14ac:dyDescent="0.25">
      <c r="A32" s="8">
        <v>417000</v>
      </c>
      <c r="B32" s="57" t="s">
        <v>48</v>
      </c>
      <c r="C32" s="58">
        <v>30</v>
      </c>
      <c r="D32" s="59">
        <f t="shared" ref="D32:M32" si="31">D204</f>
        <v>0</v>
      </c>
      <c r="E32" s="59">
        <f t="shared" si="31"/>
        <v>0</v>
      </c>
      <c r="F32" s="59">
        <f t="shared" si="31"/>
        <v>0</v>
      </c>
      <c r="G32" s="59">
        <f t="shared" si="31"/>
        <v>0</v>
      </c>
      <c r="H32" s="60">
        <f t="shared" si="31"/>
        <v>0</v>
      </c>
      <c r="I32" s="60">
        <f t="shared" si="31"/>
        <v>0</v>
      </c>
      <c r="J32" s="59">
        <f t="shared" si="31"/>
        <v>0</v>
      </c>
      <c r="K32" s="59">
        <f t="shared" si="31"/>
        <v>0</v>
      </c>
      <c r="L32" s="9">
        <f t="shared" si="31"/>
        <v>0</v>
      </c>
      <c r="M32" s="9">
        <f t="shared" si="31"/>
        <v>0</v>
      </c>
      <c r="N32" s="10"/>
      <c r="O32" s="10"/>
      <c r="P32" s="10"/>
      <c r="Q32" s="10"/>
    </row>
    <row r="33" spans="1:17" ht="30" x14ac:dyDescent="0.25">
      <c r="A33" s="8">
        <v>418000</v>
      </c>
      <c r="B33" s="57" t="s">
        <v>49</v>
      </c>
      <c r="C33" s="58">
        <v>31</v>
      </c>
      <c r="D33" s="59">
        <f t="shared" ref="D33:M33" si="32">D209</f>
        <v>273300</v>
      </c>
      <c r="E33" s="59">
        <f t="shared" si="32"/>
        <v>0</v>
      </c>
      <c r="F33" s="59">
        <f t="shared" si="32"/>
        <v>270300</v>
      </c>
      <c r="G33" s="59">
        <f t="shared" si="32"/>
        <v>0</v>
      </c>
      <c r="H33" s="60">
        <f t="shared" si="32"/>
        <v>176588.71000000002</v>
      </c>
      <c r="I33" s="60">
        <f t="shared" si="32"/>
        <v>0</v>
      </c>
      <c r="J33" s="59">
        <f t="shared" si="32"/>
        <v>301100</v>
      </c>
      <c r="K33" s="59">
        <f t="shared" si="32"/>
        <v>0</v>
      </c>
      <c r="L33" s="9">
        <f t="shared" si="32"/>
        <v>27800</v>
      </c>
      <c r="M33" s="9">
        <f t="shared" si="32"/>
        <v>0</v>
      </c>
      <c r="N33" s="10">
        <f t="shared" si="2"/>
        <v>64.613505305525081</v>
      </c>
      <c r="O33" s="10" t="e">
        <f t="shared" si="2"/>
        <v>#DIV/0!</v>
      </c>
      <c r="P33" s="10">
        <f t="shared" si="3"/>
        <v>110.17197219173069</v>
      </c>
      <c r="Q33" s="10"/>
    </row>
    <row r="34" spans="1:17" x14ac:dyDescent="0.25">
      <c r="A34" s="8">
        <v>419000</v>
      </c>
      <c r="B34" s="57" t="s">
        <v>50</v>
      </c>
      <c r="C34" s="58">
        <v>32</v>
      </c>
      <c r="D34" s="59">
        <f t="shared" ref="D34:M34" si="33">D214</f>
        <v>120000</v>
      </c>
      <c r="E34" s="59">
        <f t="shared" si="33"/>
        <v>0</v>
      </c>
      <c r="F34" s="59">
        <f t="shared" si="33"/>
        <v>120000</v>
      </c>
      <c r="G34" s="59">
        <f t="shared" si="33"/>
        <v>0</v>
      </c>
      <c r="H34" s="60">
        <f t="shared" si="33"/>
        <v>116255.01</v>
      </c>
      <c r="I34" s="60">
        <f t="shared" si="33"/>
        <v>0</v>
      </c>
      <c r="J34" s="59">
        <f t="shared" si="33"/>
        <v>126495</v>
      </c>
      <c r="K34" s="59">
        <f t="shared" si="33"/>
        <v>0</v>
      </c>
      <c r="L34" s="9">
        <f t="shared" si="33"/>
        <v>6495</v>
      </c>
      <c r="M34" s="9">
        <f t="shared" si="33"/>
        <v>0</v>
      </c>
      <c r="N34" s="10">
        <f t="shared" si="2"/>
        <v>96.879174999999989</v>
      </c>
      <c r="O34" s="10" t="e">
        <f t="shared" si="2"/>
        <v>#DIV/0!</v>
      </c>
      <c r="P34" s="10">
        <f t="shared" si="3"/>
        <v>105.41249999999999</v>
      </c>
      <c r="Q34" s="10"/>
    </row>
    <row r="35" spans="1:17" ht="30" x14ac:dyDescent="0.25">
      <c r="A35" s="5">
        <v>480000</v>
      </c>
      <c r="B35" s="53" t="s">
        <v>51</v>
      </c>
      <c r="C35" s="54" t="s">
        <v>52</v>
      </c>
      <c r="D35" s="55">
        <f t="shared" ref="D35:M35" si="34">D36+D37</f>
        <v>361200</v>
      </c>
      <c r="E35" s="55">
        <f t="shared" si="34"/>
        <v>0</v>
      </c>
      <c r="F35" s="55">
        <f t="shared" si="34"/>
        <v>364200</v>
      </c>
      <c r="G35" s="55">
        <f t="shared" si="34"/>
        <v>0</v>
      </c>
      <c r="H35" s="56">
        <f t="shared" si="34"/>
        <v>258412.16</v>
      </c>
      <c r="I35" s="56">
        <f t="shared" si="34"/>
        <v>0</v>
      </c>
      <c r="J35" s="55">
        <f t="shared" si="34"/>
        <v>360900</v>
      </c>
      <c r="K35" s="55">
        <f t="shared" si="34"/>
        <v>0</v>
      </c>
      <c r="L35" s="6">
        <f t="shared" si="34"/>
        <v>-300</v>
      </c>
      <c r="M35" s="6">
        <f t="shared" si="34"/>
        <v>0</v>
      </c>
      <c r="N35" s="7">
        <f t="shared" si="2"/>
        <v>71.542679955703221</v>
      </c>
      <c r="O35" s="7" t="e">
        <f t="shared" si="2"/>
        <v>#DIV/0!</v>
      </c>
      <c r="P35" s="7">
        <f t="shared" si="3"/>
        <v>99.916943521594675</v>
      </c>
      <c r="Q35" s="7"/>
    </row>
    <row r="36" spans="1:17" x14ac:dyDescent="0.25">
      <c r="A36" s="8">
        <v>487000</v>
      </c>
      <c r="B36" s="57" t="s">
        <v>37</v>
      </c>
      <c r="C36" s="58">
        <v>34</v>
      </c>
      <c r="D36" s="59">
        <f t="shared" ref="D36:M36" si="35">D217</f>
        <v>346200</v>
      </c>
      <c r="E36" s="59">
        <f t="shared" si="35"/>
        <v>0</v>
      </c>
      <c r="F36" s="59">
        <f t="shared" si="35"/>
        <v>346200</v>
      </c>
      <c r="G36" s="59">
        <f t="shared" si="35"/>
        <v>0</v>
      </c>
      <c r="H36" s="60">
        <f t="shared" si="35"/>
        <v>240412.16</v>
      </c>
      <c r="I36" s="60">
        <f t="shared" si="35"/>
        <v>0</v>
      </c>
      <c r="J36" s="59">
        <f t="shared" si="35"/>
        <v>342900</v>
      </c>
      <c r="K36" s="59">
        <f t="shared" si="35"/>
        <v>0</v>
      </c>
      <c r="L36" s="9">
        <f t="shared" si="35"/>
        <v>-3300</v>
      </c>
      <c r="M36" s="9">
        <f t="shared" si="35"/>
        <v>0</v>
      </c>
      <c r="N36" s="10">
        <f t="shared" si="2"/>
        <v>69.443142692085502</v>
      </c>
      <c r="O36" s="10" t="e">
        <f t="shared" si="2"/>
        <v>#DIV/0!</v>
      </c>
      <c r="P36" s="10">
        <f t="shared" si="3"/>
        <v>99.046793760831889</v>
      </c>
      <c r="Q36" s="10"/>
    </row>
    <row r="37" spans="1:17" x14ac:dyDescent="0.25">
      <c r="A37" s="8">
        <v>488000</v>
      </c>
      <c r="B37" s="57" t="s">
        <v>38</v>
      </c>
      <c r="C37" s="58">
        <v>35</v>
      </c>
      <c r="D37" s="59">
        <f t="shared" ref="D37:M37" si="36">D223</f>
        <v>15000</v>
      </c>
      <c r="E37" s="59">
        <f t="shared" si="36"/>
        <v>0</v>
      </c>
      <c r="F37" s="59">
        <f t="shared" si="36"/>
        <v>18000</v>
      </c>
      <c r="G37" s="59">
        <f t="shared" si="36"/>
        <v>0</v>
      </c>
      <c r="H37" s="60">
        <f t="shared" si="36"/>
        <v>18000</v>
      </c>
      <c r="I37" s="60">
        <f t="shared" si="36"/>
        <v>0</v>
      </c>
      <c r="J37" s="59">
        <f t="shared" si="36"/>
        <v>18000</v>
      </c>
      <c r="K37" s="59">
        <f t="shared" si="36"/>
        <v>0</v>
      </c>
      <c r="L37" s="9">
        <f t="shared" si="36"/>
        <v>3000</v>
      </c>
      <c r="M37" s="9">
        <f t="shared" si="36"/>
        <v>0</v>
      </c>
      <c r="N37" s="10"/>
      <c r="O37" s="10"/>
      <c r="P37" s="10"/>
      <c r="Q37" s="10"/>
    </row>
    <row r="38" spans="1:17" x14ac:dyDescent="0.25">
      <c r="A38" s="5" t="s">
        <v>53</v>
      </c>
      <c r="B38" s="53" t="s">
        <v>54</v>
      </c>
      <c r="C38" s="54">
        <v>36</v>
      </c>
      <c r="D38" s="65">
        <f t="shared" ref="D38:M38" si="37">D225</f>
        <v>100000</v>
      </c>
      <c r="E38" s="65">
        <f t="shared" si="37"/>
        <v>0</v>
      </c>
      <c r="F38" s="65">
        <f t="shared" si="37"/>
        <v>100000</v>
      </c>
      <c r="G38" s="65">
        <f t="shared" si="37"/>
        <v>0</v>
      </c>
      <c r="H38" s="66">
        <f t="shared" si="37"/>
        <v>78576.600000000006</v>
      </c>
      <c r="I38" s="66">
        <f t="shared" si="37"/>
        <v>0</v>
      </c>
      <c r="J38" s="65">
        <f t="shared" si="37"/>
        <v>110000</v>
      </c>
      <c r="K38" s="65">
        <f t="shared" si="37"/>
        <v>0</v>
      </c>
      <c r="L38" s="13">
        <f t="shared" si="37"/>
        <v>10000</v>
      </c>
      <c r="M38" s="13">
        <f t="shared" si="37"/>
        <v>0</v>
      </c>
      <c r="N38" s="7">
        <f t="shared" si="2"/>
        <v>78.576600000000013</v>
      </c>
      <c r="O38" s="7" t="e">
        <f t="shared" si="2"/>
        <v>#DIV/0!</v>
      </c>
      <c r="P38" s="7">
        <f t="shared" si="3"/>
        <v>110.00000000000001</v>
      </c>
      <c r="Q38" s="7"/>
    </row>
    <row r="39" spans="1:17" x14ac:dyDescent="0.25">
      <c r="A39" s="4"/>
      <c r="B39" s="53" t="s">
        <v>55</v>
      </c>
      <c r="C39" s="54" t="s">
        <v>56</v>
      </c>
      <c r="D39" s="55">
        <f t="shared" ref="D39:M39" si="38">D3-D24</f>
        <v>6395429</v>
      </c>
      <c r="E39" s="55">
        <f t="shared" si="38"/>
        <v>9500</v>
      </c>
      <c r="F39" s="55">
        <f t="shared" si="38"/>
        <v>6386926</v>
      </c>
      <c r="G39" s="55">
        <f t="shared" si="38"/>
        <v>9500</v>
      </c>
      <c r="H39" s="56">
        <f t="shared" si="38"/>
        <v>5017303.9900000021</v>
      </c>
      <c r="I39" s="56">
        <f t="shared" si="38"/>
        <v>8339.6000000000131</v>
      </c>
      <c r="J39" s="55">
        <f t="shared" si="38"/>
        <v>6725036</v>
      </c>
      <c r="K39" s="55">
        <f t="shared" si="38"/>
        <v>9500</v>
      </c>
      <c r="L39" s="6">
        <f t="shared" si="38"/>
        <v>329607</v>
      </c>
      <c r="M39" s="6">
        <f t="shared" si="38"/>
        <v>0</v>
      </c>
      <c r="N39" s="7">
        <f t="shared" si="2"/>
        <v>78.451406309099852</v>
      </c>
      <c r="O39" s="7">
        <f t="shared" si="2"/>
        <v>87.785263157894875</v>
      </c>
      <c r="P39" s="7">
        <f t="shared" si="3"/>
        <v>105.15379030867203</v>
      </c>
      <c r="Q39" s="7">
        <f t="shared" si="3"/>
        <v>100</v>
      </c>
    </row>
    <row r="40" spans="1:17" ht="30" x14ac:dyDescent="0.25">
      <c r="A40" s="4"/>
      <c r="B40" s="53" t="s">
        <v>57</v>
      </c>
      <c r="C40" s="54" t="s">
        <v>58</v>
      </c>
      <c r="D40" s="55">
        <f t="shared" ref="D40:M40" si="39">D41+D48-D50-D58</f>
        <v>-14177978</v>
      </c>
      <c r="E40" s="55">
        <f t="shared" si="39"/>
        <v>-9500</v>
      </c>
      <c r="F40" s="55">
        <f t="shared" si="39"/>
        <v>-14171475</v>
      </c>
      <c r="G40" s="55">
        <f t="shared" si="39"/>
        <v>-9500</v>
      </c>
      <c r="H40" s="56">
        <f t="shared" si="39"/>
        <v>-4764937.8899999997</v>
      </c>
      <c r="I40" s="56">
        <f t="shared" si="39"/>
        <v>0</v>
      </c>
      <c r="J40" s="55">
        <f t="shared" si="39"/>
        <v>-14563725</v>
      </c>
      <c r="K40" s="55">
        <f t="shared" si="39"/>
        <v>-9500</v>
      </c>
      <c r="L40" s="6">
        <f t="shared" si="39"/>
        <v>-385747</v>
      </c>
      <c r="M40" s="6">
        <f t="shared" si="39"/>
        <v>0</v>
      </c>
      <c r="N40" s="7">
        <f t="shared" si="2"/>
        <v>33.608021468223463</v>
      </c>
      <c r="O40" s="7">
        <f t="shared" si="2"/>
        <v>0</v>
      </c>
      <c r="P40" s="7">
        <f t="shared" si="3"/>
        <v>102.72074762705938</v>
      </c>
      <c r="Q40" s="7">
        <f t="shared" si="3"/>
        <v>100</v>
      </c>
    </row>
    <row r="41" spans="1:17" ht="60" x14ac:dyDescent="0.25">
      <c r="A41" s="5">
        <v>810000</v>
      </c>
      <c r="B41" s="53" t="s">
        <v>59</v>
      </c>
      <c r="C41" s="54" t="s">
        <v>60</v>
      </c>
      <c r="D41" s="55">
        <f t="shared" ref="D41:M41" si="40">D42+D43+D44+D45+D46+D47</f>
        <v>1166500</v>
      </c>
      <c r="E41" s="55">
        <f t="shared" si="40"/>
        <v>0</v>
      </c>
      <c r="F41" s="55">
        <f t="shared" si="40"/>
        <v>1166500</v>
      </c>
      <c r="G41" s="55">
        <f t="shared" si="40"/>
        <v>0</v>
      </c>
      <c r="H41" s="56">
        <f t="shared" si="40"/>
        <v>101487.29000000001</v>
      </c>
      <c r="I41" s="56">
        <f t="shared" si="40"/>
        <v>0</v>
      </c>
      <c r="J41" s="55">
        <f t="shared" si="40"/>
        <v>1161670</v>
      </c>
      <c r="K41" s="55">
        <f t="shared" si="40"/>
        <v>0</v>
      </c>
      <c r="L41" s="6">
        <f t="shared" si="40"/>
        <v>-4830</v>
      </c>
      <c r="M41" s="6">
        <f t="shared" si="40"/>
        <v>0</v>
      </c>
      <c r="N41" s="7">
        <f t="shared" si="2"/>
        <v>8.7001534504929285</v>
      </c>
      <c r="O41" s="7" t="e">
        <f t="shared" si="2"/>
        <v>#DIV/0!</v>
      </c>
      <c r="P41" s="7">
        <f t="shared" si="3"/>
        <v>99.585940848692672</v>
      </c>
      <c r="Q41" s="7"/>
    </row>
    <row r="42" spans="1:17" x14ac:dyDescent="0.25">
      <c r="A42" s="8">
        <v>811000</v>
      </c>
      <c r="B42" s="57" t="s">
        <v>61</v>
      </c>
      <c r="C42" s="58">
        <v>40</v>
      </c>
      <c r="D42" s="59">
        <f t="shared" ref="D42:M42" si="41">D147</f>
        <v>808000</v>
      </c>
      <c r="E42" s="59">
        <f t="shared" si="41"/>
        <v>0</v>
      </c>
      <c r="F42" s="59">
        <f t="shared" si="41"/>
        <v>808000</v>
      </c>
      <c r="G42" s="59">
        <f t="shared" si="41"/>
        <v>0</v>
      </c>
      <c r="H42" s="60">
        <f t="shared" si="41"/>
        <v>45170</v>
      </c>
      <c r="I42" s="60">
        <f t="shared" si="41"/>
        <v>0</v>
      </c>
      <c r="J42" s="59">
        <f t="shared" si="41"/>
        <v>803170</v>
      </c>
      <c r="K42" s="59">
        <f t="shared" si="41"/>
        <v>0</v>
      </c>
      <c r="L42" s="9">
        <f t="shared" si="41"/>
        <v>-4830</v>
      </c>
      <c r="M42" s="9">
        <f t="shared" si="41"/>
        <v>0</v>
      </c>
      <c r="N42" s="10">
        <f t="shared" si="2"/>
        <v>5.5903465346534658</v>
      </c>
      <c r="O42" s="10" t="e">
        <f t="shared" si="2"/>
        <v>#DIV/0!</v>
      </c>
      <c r="P42" s="10">
        <f t="shared" si="3"/>
        <v>99.402227722772267</v>
      </c>
      <c r="Q42" s="10"/>
    </row>
    <row r="43" spans="1:17" x14ac:dyDescent="0.25">
      <c r="A43" s="8">
        <v>812000</v>
      </c>
      <c r="B43" s="57" t="s">
        <v>62</v>
      </c>
      <c r="C43" s="58">
        <v>41</v>
      </c>
      <c r="D43" s="59">
        <f t="shared" ref="D43:M43" si="42">D153</f>
        <v>0</v>
      </c>
      <c r="E43" s="59">
        <f t="shared" si="42"/>
        <v>0</v>
      </c>
      <c r="F43" s="59">
        <f t="shared" si="42"/>
        <v>0</v>
      </c>
      <c r="G43" s="59">
        <f t="shared" si="42"/>
        <v>0</v>
      </c>
      <c r="H43" s="60">
        <f t="shared" si="42"/>
        <v>0</v>
      </c>
      <c r="I43" s="60">
        <f t="shared" si="42"/>
        <v>0</v>
      </c>
      <c r="J43" s="59">
        <f t="shared" si="42"/>
        <v>0</v>
      </c>
      <c r="K43" s="59">
        <f t="shared" si="42"/>
        <v>0</v>
      </c>
      <c r="L43" s="9">
        <f t="shared" si="42"/>
        <v>0</v>
      </c>
      <c r="M43" s="9">
        <f t="shared" si="42"/>
        <v>0</v>
      </c>
      <c r="N43" s="10"/>
      <c r="O43" s="10"/>
      <c r="P43" s="10"/>
      <c r="Q43" s="10"/>
    </row>
    <row r="44" spans="1:17" x14ac:dyDescent="0.25">
      <c r="A44" s="8">
        <v>813000</v>
      </c>
      <c r="B44" s="57" t="s">
        <v>63</v>
      </c>
      <c r="C44" s="58">
        <v>42</v>
      </c>
      <c r="D44" s="59">
        <f t="shared" ref="D44:M44" si="43">D155</f>
        <v>300000</v>
      </c>
      <c r="E44" s="59">
        <f t="shared" si="43"/>
        <v>0</v>
      </c>
      <c r="F44" s="59">
        <f t="shared" si="43"/>
        <v>300000</v>
      </c>
      <c r="G44" s="59">
        <f t="shared" si="43"/>
        <v>0</v>
      </c>
      <c r="H44" s="60">
        <f t="shared" si="43"/>
        <v>14349.82</v>
      </c>
      <c r="I44" s="60">
        <f t="shared" si="43"/>
        <v>0</v>
      </c>
      <c r="J44" s="59">
        <f t="shared" si="43"/>
        <v>300000</v>
      </c>
      <c r="K44" s="59">
        <f t="shared" si="43"/>
        <v>0</v>
      </c>
      <c r="L44" s="9">
        <f t="shared" si="43"/>
        <v>0</v>
      </c>
      <c r="M44" s="9">
        <f t="shared" si="43"/>
        <v>0</v>
      </c>
      <c r="N44" s="10">
        <f t="shared" si="2"/>
        <v>4.7832733333333337</v>
      </c>
      <c r="O44" s="10" t="e">
        <f t="shared" si="2"/>
        <v>#DIV/0!</v>
      </c>
      <c r="P44" s="10">
        <f t="shared" si="3"/>
        <v>100</v>
      </c>
      <c r="Q44" s="10"/>
    </row>
    <row r="45" spans="1:17" ht="30" x14ac:dyDescent="0.25">
      <c r="A45" s="8">
        <v>814000</v>
      </c>
      <c r="B45" s="57" t="s">
        <v>64</v>
      </c>
      <c r="C45" s="58">
        <v>43</v>
      </c>
      <c r="D45" s="59">
        <f t="shared" ref="D45:M45" si="44">D160</f>
        <v>0</v>
      </c>
      <c r="E45" s="59">
        <f t="shared" si="44"/>
        <v>0</v>
      </c>
      <c r="F45" s="59">
        <f t="shared" si="44"/>
        <v>0</v>
      </c>
      <c r="G45" s="59">
        <f t="shared" si="44"/>
        <v>0</v>
      </c>
      <c r="H45" s="60">
        <f t="shared" si="44"/>
        <v>0</v>
      </c>
      <c r="I45" s="60">
        <f t="shared" si="44"/>
        <v>0</v>
      </c>
      <c r="J45" s="59">
        <f t="shared" si="44"/>
        <v>0</v>
      </c>
      <c r="K45" s="59">
        <f t="shared" si="44"/>
        <v>0</v>
      </c>
      <c r="L45" s="9">
        <f t="shared" si="44"/>
        <v>0</v>
      </c>
      <c r="M45" s="9">
        <f t="shared" si="44"/>
        <v>0</v>
      </c>
      <c r="N45" s="10"/>
      <c r="O45" s="10"/>
      <c r="P45" s="10"/>
      <c r="Q45" s="10"/>
    </row>
    <row r="46" spans="1:17" x14ac:dyDescent="0.25">
      <c r="A46" s="8">
        <v>815000</v>
      </c>
      <c r="B46" s="57" t="s">
        <v>65</v>
      </c>
      <c r="C46" s="58">
        <v>44</v>
      </c>
      <c r="D46" s="59">
        <f t="shared" ref="D46:M46" si="45">D162</f>
        <v>0</v>
      </c>
      <c r="E46" s="59">
        <f t="shared" si="45"/>
        <v>0</v>
      </c>
      <c r="F46" s="59">
        <f t="shared" si="45"/>
        <v>0</v>
      </c>
      <c r="G46" s="59">
        <f t="shared" si="45"/>
        <v>0</v>
      </c>
      <c r="H46" s="60">
        <f t="shared" si="45"/>
        <v>0</v>
      </c>
      <c r="I46" s="60">
        <f t="shared" si="45"/>
        <v>0</v>
      </c>
      <c r="J46" s="59">
        <f t="shared" si="45"/>
        <v>0</v>
      </c>
      <c r="K46" s="59">
        <f t="shared" si="45"/>
        <v>0</v>
      </c>
      <c r="L46" s="9">
        <f t="shared" si="45"/>
        <v>0</v>
      </c>
      <c r="M46" s="9">
        <f t="shared" si="45"/>
        <v>0</v>
      </c>
      <c r="N46" s="10"/>
      <c r="O46" s="10"/>
      <c r="P46" s="10"/>
      <c r="Q46" s="10"/>
    </row>
    <row r="47" spans="1:17" ht="30" x14ac:dyDescent="0.25">
      <c r="A47" s="8">
        <v>816000</v>
      </c>
      <c r="B47" s="57" t="s">
        <v>66</v>
      </c>
      <c r="C47" s="58">
        <v>45</v>
      </c>
      <c r="D47" s="59">
        <f t="shared" ref="D47:M47" si="46">D164</f>
        <v>58500</v>
      </c>
      <c r="E47" s="59">
        <f t="shared" si="46"/>
        <v>0</v>
      </c>
      <c r="F47" s="59">
        <f t="shared" si="46"/>
        <v>58500</v>
      </c>
      <c r="G47" s="59">
        <f t="shared" si="46"/>
        <v>0</v>
      </c>
      <c r="H47" s="60">
        <f t="shared" si="46"/>
        <v>41967.47</v>
      </c>
      <c r="I47" s="60">
        <f t="shared" si="46"/>
        <v>0</v>
      </c>
      <c r="J47" s="59">
        <f t="shared" si="46"/>
        <v>58500</v>
      </c>
      <c r="K47" s="59">
        <f t="shared" si="46"/>
        <v>0</v>
      </c>
      <c r="L47" s="9">
        <f t="shared" si="46"/>
        <v>0</v>
      </c>
      <c r="M47" s="9">
        <f t="shared" si="46"/>
        <v>0</v>
      </c>
      <c r="N47" s="10"/>
      <c r="O47" s="10"/>
      <c r="P47" s="10"/>
      <c r="Q47" s="10"/>
    </row>
    <row r="48" spans="1:17" ht="30" x14ac:dyDescent="0.25">
      <c r="A48" s="5">
        <v>880000</v>
      </c>
      <c r="B48" s="67" t="s">
        <v>67</v>
      </c>
      <c r="C48" s="54" t="s">
        <v>68</v>
      </c>
      <c r="D48" s="63">
        <f t="shared" ref="D48:M48" si="47">D49</f>
        <v>21000</v>
      </c>
      <c r="E48" s="63">
        <f t="shared" si="47"/>
        <v>0</v>
      </c>
      <c r="F48" s="63">
        <f t="shared" si="47"/>
        <v>21000</v>
      </c>
      <c r="G48" s="63">
        <f t="shared" si="47"/>
        <v>0</v>
      </c>
      <c r="H48" s="64">
        <f t="shared" si="47"/>
        <v>3851.54</v>
      </c>
      <c r="I48" s="64">
        <f t="shared" si="47"/>
        <v>0</v>
      </c>
      <c r="J48" s="63">
        <f t="shared" si="47"/>
        <v>6000</v>
      </c>
      <c r="K48" s="63">
        <f t="shared" si="47"/>
        <v>0</v>
      </c>
      <c r="L48" s="12">
        <f t="shared" si="47"/>
        <v>-15000</v>
      </c>
      <c r="M48" s="12">
        <f t="shared" si="47"/>
        <v>0</v>
      </c>
      <c r="N48" s="7"/>
      <c r="O48" s="7"/>
      <c r="P48" s="7"/>
      <c r="Q48" s="7"/>
    </row>
    <row r="49" spans="1:17" ht="30" x14ac:dyDescent="0.25">
      <c r="A49" s="8">
        <v>881000</v>
      </c>
      <c r="B49" s="68" t="s">
        <v>69</v>
      </c>
      <c r="C49" s="58">
        <v>47</v>
      </c>
      <c r="D49" s="69">
        <f t="shared" ref="D49:M49" si="48">D167</f>
        <v>21000</v>
      </c>
      <c r="E49" s="69">
        <f t="shared" si="48"/>
        <v>0</v>
      </c>
      <c r="F49" s="69">
        <f t="shared" si="48"/>
        <v>21000</v>
      </c>
      <c r="G49" s="69">
        <f t="shared" si="48"/>
        <v>0</v>
      </c>
      <c r="H49" s="70">
        <f t="shared" si="48"/>
        <v>3851.54</v>
      </c>
      <c r="I49" s="70">
        <f t="shared" si="48"/>
        <v>0</v>
      </c>
      <c r="J49" s="69">
        <f t="shared" si="48"/>
        <v>6000</v>
      </c>
      <c r="K49" s="69">
        <f t="shared" si="48"/>
        <v>0</v>
      </c>
      <c r="L49" s="14">
        <f t="shared" si="48"/>
        <v>-15000</v>
      </c>
      <c r="M49" s="14">
        <f t="shared" si="48"/>
        <v>0</v>
      </c>
      <c r="N49" s="10"/>
      <c r="O49" s="10"/>
      <c r="P49" s="10"/>
      <c r="Q49" s="10"/>
    </row>
    <row r="50" spans="1:17" ht="60" x14ac:dyDescent="0.25">
      <c r="A50" s="5">
        <v>510000</v>
      </c>
      <c r="B50" s="53" t="s">
        <v>70</v>
      </c>
      <c r="C50" s="54" t="s">
        <v>71</v>
      </c>
      <c r="D50" s="55">
        <f t="shared" ref="D50:M50" si="49">D51+D52+D53+D54+D55+D56+D57</f>
        <v>15364478</v>
      </c>
      <c r="E50" s="55">
        <f t="shared" si="49"/>
        <v>9500</v>
      </c>
      <c r="F50" s="55">
        <f t="shared" si="49"/>
        <v>15358675</v>
      </c>
      <c r="G50" s="55">
        <f t="shared" si="49"/>
        <v>9500</v>
      </c>
      <c r="H50" s="56">
        <f t="shared" si="49"/>
        <v>4870147.12</v>
      </c>
      <c r="I50" s="56">
        <f t="shared" si="49"/>
        <v>0</v>
      </c>
      <c r="J50" s="55">
        <f t="shared" si="49"/>
        <v>15730745</v>
      </c>
      <c r="K50" s="55">
        <f t="shared" si="49"/>
        <v>9500</v>
      </c>
      <c r="L50" s="6">
        <f t="shared" si="49"/>
        <v>366267</v>
      </c>
      <c r="M50" s="6">
        <f t="shared" si="49"/>
        <v>0</v>
      </c>
      <c r="N50" s="7">
        <f t="shared" si="2"/>
        <v>31.697446018016361</v>
      </c>
      <c r="O50" s="7">
        <f t="shared" si="2"/>
        <v>0</v>
      </c>
      <c r="P50" s="7">
        <f t="shared" si="3"/>
        <v>102.38385580037279</v>
      </c>
      <c r="Q50" s="7">
        <f t="shared" si="3"/>
        <v>100</v>
      </c>
    </row>
    <row r="51" spans="1:17" x14ac:dyDescent="0.25">
      <c r="A51" s="8">
        <v>511000</v>
      </c>
      <c r="B51" s="57" t="s">
        <v>72</v>
      </c>
      <c r="C51" s="58">
        <v>49</v>
      </c>
      <c r="D51" s="59">
        <f t="shared" ref="D51:M51" si="50">D229</f>
        <v>14337025</v>
      </c>
      <c r="E51" s="59">
        <f t="shared" si="50"/>
        <v>8500</v>
      </c>
      <c r="F51" s="59">
        <f t="shared" si="50"/>
        <v>14292075</v>
      </c>
      <c r="G51" s="59">
        <f t="shared" si="50"/>
        <v>8500</v>
      </c>
      <c r="H51" s="60">
        <f t="shared" si="50"/>
        <v>4213544.66</v>
      </c>
      <c r="I51" s="60">
        <f t="shared" si="50"/>
        <v>0</v>
      </c>
      <c r="J51" s="59">
        <f t="shared" si="50"/>
        <v>14716860</v>
      </c>
      <c r="K51" s="59">
        <f t="shared" si="50"/>
        <v>8500</v>
      </c>
      <c r="L51" s="9">
        <f t="shared" si="50"/>
        <v>379835</v>
      </c>
      <c r="M51" s="9">
        <f t="shared" si="50"/>
        <v>0</v>
      </c>
      <c r="N51" s="10">
        <f t="shared" si="2"/>
        <v>29.389253767779579</v>
      </c>
      <c r="O51" s="10">
        <f t="shared" si="2"/>
        <v>0</v>
      </c>
      <c r="P51" s="10">
        <f t="shared" si="3"/>
        <v>102.64932927158877</v>
      </c>
      <c r="Q51" s="10">
        <f t="shared" si="3"/>
        <v>100</v>
      </c>
    </row>
    <row r="52" spans="1:17" x14ac:dyDescent="0.25">
      <c r="A52" s="8">
        <v>512000</v>
      </c>
      <c r="B52" s="57" t="s">
        <v>73</v>
      </c>
      <c r="C52" s="58">
        <v>50</v>
      </c>
      <c r="D52" s="59">
        <f t="shared" ref="D52:M52" si="51">D237</f>
        <v>0</v>
      </c>
      <c r="E52" s="59">
        <f t="shared" si="51"/>
        <v>0</v>
      </c>
      <c r="F52" s="59">
        <f t="shared" si="51"/>
        <v>0</v>
      </c>
      <c r="G52" s="59">
        <f t="shared" si="51"/>
        <v>0</v>
      </c>
      <c r="H52" s="60">
        <f t="shared" si="51"/>
        <v>0</v>
      </c>
      <c r="I52" s="60">
        <f t="shared" si="51"/>
        <v>0</v>
      </c>
      <c r="J52" s="59">
        <f t="shared" si="51"/>
        <v>0</v>
      </c>
      <c r="K52" s="59">
        <f t="shared" si="51"/>
        <v>0</v>
      </c>
      <c r="L52" s="9">
        <f t="shared" si="51"/>
        <v>0</v>
      </c>
      <c r="M52" s="9">
        <f t="shared" si="51"/>
        <v>0</v>
      </c>
      <c r="N52" s="10"/>
      <c r="O52" s="10"/>
      <c r="P52" s="10"/>
      <c r="Q52" s="10"/>
    </row>
    <row r="53" spans="1:17" x14ac:dyDescent="0.25">
      <c r="A53" s="8">
        <v>513000</v>
      </c>
      <c r="B53" s="57" t="s">
        <v>74</v>
      </c>
      <c r="C53" s="58">
        <v>51</v>
      </c>
      <c r="D53" s="59">
        <f t="shared" ref="D53:M53" si="52">D239</f>
        <v>115703</v>
      </c>
      <c r="E53" s="59">
        <f t="shared" si="52"/>
        <v>0</v>
      </c>
      <c r="F53" s="59">
        <f t="shared" si="52"/>
        <v>150900</v>
      </c>
      <c r="G53" s="59">
        <f t="shared" si="52"/>
        <v>0</v>
      </c>
      <c r="H53" s="60">
        <f t="shared" si="52"/>
        <v>67092.600000000006</v>
      </c>
      <c r="I53" s="60">
        <f t="shared" si="52"/>
        <v>0</v>
      </c>
      <c r="J53" s="59">
        <f t="shared" si="52"/>
        <v>134650</v>
      </c>
      <c r="K53" s="59">
        <f t="shared" si="52"/>
        <v>0</v>
      </c>
      <c r="L53" s="9">
        <f t="shared" si="52"/>
        <v>18947</v>
      </c>
      <c r="M53" s="9">
        <f t="shared" si="52"/>
        <v>0</v>
      </c>
      <c r="N53" s="10">
        <f t="shared" si="2"/>
        <v>57.986914773169239</v>
      </c>
      <c r="O53" s="10" t="e">
        <f t="shared" si="2"/>
        <v>#DIV/0!</v>
      </c>
      <c r="P53" s="10">
        <f t="shared" si="3"/>
        <v>116.37554773860661</v>
      </c>
      <c r="Q53" s="10"/>
    </row>
    <row r="54" spans="1:17" x14ac:dyDescent="0.25">
      <c r="A54" s="8">
        <v>514000</v>
      </c>
      <c r="B54" s="57" t="s">
        <v>75</v>
      </c>
      <c r="C54" s="58">
        <v>52</v>
      </c>
      <c r="D54" s="59">
        <f t="shared" ref="D54:M54" si="53">D247</f>
        <v>0</v>
      </c>
      <c r="E54" s="59">
        <f t="shared" si="53"/>
        <v>0</v>
      </c>
      <c r="F54" s="59">
        <f t="shared" si="53"/>
        <v>0</v>
      </c>
      <c r="G54" s="59">
        <f t="shared" si="53"/>
        <v>0</v>
      </c>
      <c r="H54" s="60">
        <f t="shared" si="53"/>
        <v>0</v>
      </c>
      <c r="I54" s="60">
        <f t="shared" si="53"/>
        <v>0</v>
      </c>
      <c r="J54" s="59">
        <f t="shared" si="53"/>
        <v>0</v>
      </c>
      <c r="K54" s="59">
        <f t="shared" si="53"/>
        <v>0</v>
      </c>
      <c r="L54" s="9">
        <f t="shared" si="53"/>
        <v>0</v>
      </c>
      <c r="M54" s="9">
        <f t="shared" si="53"/>
        <v>0</v>
      </c>
      <c r="N54" s="10"/>
      <c r="O54" s="10"/>
      <c r="P54" s="10"/>
      <c r="Q54" s="10"/>
    </row>
    <row r="55" spans="1:17" x14ac:dyDescent="0.25">
      <c r="A55" s="8">
        <v>515000</v>
      </c>
      <c r="B55" s="57" t="s">
        <v>76</v>
      </c>
      <c r="C55" s="58">
        <v>53</v>
      </c>
      <c r="D55" s="59">
        <f t="shared" ref="D55:M55" si="54">D249</f>
        <v>0</v>
      </c>
      <c r="E55" s="59">
        <f t="shared" si="54"/>
        <v>0</v>
      </c>
      <c r="F55" s="59">
        <f t="shared" si="54"/>
        <v>0</v>
      </c>
      <c r="G55" s="59">
        <f t="shared" si="54"/>
        <v>0</v>
      </c>
      <c r="H55" s="60">
        <f t="shared" si="54"/>
        <v>0</v>
      </c>
      <c r="I55" s="60">
        <f t="shared" si="54"/>
        <v>0</v>
      </c>
      <c r="J55" s="59">
        <f t="shared" si="54"/>
        <v>0</v>
      </c>
      <c r="K55" s="59">
        <f t="shared" si="54"/>
        <v>0</v>
      </c>
      <c r="L55" s="9">
        <f t="shared" si="54"/>
        <v>0</v>
      </c>
      <c r="M55" s="9">
        <f t="shared" si="54"/>
        <v>0</v>
      </c>
      <c r="N55" s="10"/>
      <c r="O55" s="10"/>
      <c r="P55" s="10"/>
      <c r="Q55" s="10"/>
    </row>
    <row r="56" spans="1:17" ht="30" x14ac:dyDescent="0.25">
      <c r="A56" s="8">
        <v>516000</v>
      </c>
      <c r="B56" s="57" t="s">
        <v>77</v>
      </c>
      <c r="C56" s="58">
        <v>54</v>
      </c>
      <c r="D56" s="59">
        <f t="shared" ref="D56:M56" si="55">D251</f>
        <v>911750</v>
      </c>
      <c r="E56" s="59">
        <f t="shared" si="55"/>
        <v>1000</v>
      </c>
      <c r="F56" s="59">
        <f t="shared" si="55"/>
        <v>915700</v>
      </c>
      <c r="G56" s="59">
        <f t="shared" si="55"/>
        <v>1000</v>
      </c>
      <c r="H56" s="60">
        <f t="shared" si="55"/>
        <v>589509.86</v>
      </c>
      <c r="I56" s="60">
        <f t="shared" si="55"/>
        <v>0</v>
      </c>
      <c r="J56" s="59">
        <f t="shared" si="55"/>
        <v>879235</v>
      </c>
      <c r="K56" s="59">
        <f t="shared" si="55"/>
        <v>1000</v>
      </c>
      <c r="L56" s="9">
        <f t="shared" si="55"/>
        <v>-32515</v>
      </c>
      <c r="M56" s="9">
        <f t="shared" si="55"/>
        <v>0</v>
      </c>
      <c r="N56" s="10">
        <f t="shared" si="2"/>
        <v>64.656962983273928</v>
      </c>
      <c r="O56" s="10">
        <f t="shared" si="2"/>
        <v>0</v>
      </c>
      <c r="P56" s="10">
        <f t="shared" si="3"/>
        <v>96.433781190019204</v>
      </c>
      <c r="Q56" s="10">
        <f t="shared" si="3"/>
        <v>100</v>
      </c>
    </row>
    <row r="57" spans="1:17" ht="30" x14ac:dyDescent="0.25">
      <c r="A57" s="8">
        <v>518000</v>
      </c>
      <c r="B57" s="57" t="s">
        <v>78</v>
      </c>
      <c r="C57" s="58">
        <v>55</v>
      </c>
      <c r="D57" s="59">
        <f t="shared" ref="D57:M57" si="56">D253</f>
        <v>0</v>
      </c>
      <c r="E57" s="59">
        <f t="shared" si="56"/>
        <v>0</v>
      </c>
      <c r="F57" s="59">
        <f t="shared" si="56"/>
        <v>0</v>
      </c>
      <c r="G57" s="59">
        <f t="shared" si="56"/>
        <v>0</v>
      </c>
      <c r="H57" s="60">
        <f t="shared" si="56"/>
        <v>0</v>
      </c>
      <c r="I57" s="60">
        <f t="shared" si="56"/>
        <v>0</v>
      </c>
      <c r="J57" s="59">
        <f t="shared" si="56"/>
        <v>0</v>
      </c>
      <c r="K57" s="59">
        <f t="shared" si="56"/>
        <v>0</v>
      </c>
      <c r="L57" s="9">
        <f t="shared" si="56"/>
        <v>0</v>
      </c>
      <c r="M57" s="9">
        <f t="shared" si="56"/>
        <v>0</v>
      </c>
      <c r="N57" s="10"/>
      <c r="O57" s="10"/>
      <c r="P57" s="10"/>
      <c r="Q57" s="10"/>
    </row>
    <row r="58" spans="1:17" ht="30" x14ac:dyDescent="0.25">
      <c r="A58" s="5">
        <v>580000</v>
      </c>
      <c r="B58" s="53" t="s">
        <v>79</v>
      </c>
      <c r="C58" s="54" t="s">
        <v>80</v>
      </c>
      <c r="D58" s="55">
        <f t="shared" ref="D58:M58" si="57">D59</f>
        <v>1000</v>
      </c>
      <c r="E58" s="55">
        <f t="shared" si="57"/>
        <v>0</v>
      </c>
      <c r="F58" s="55">
        <f t="shared" si="57"/>
        <v>300</v>
      </c>
      <c r="G58" s="55">
        <f t="shared" si="57"/>
        <v>0</v>
      </c>
      <c r="H58" s="56">
        <f t="shared" si="57"/>
        <v>129.6</v>
      </c>
      <c r="I58" s="56">
        <f t="shared" si="57"/>
        <v>0</v>
      </c>
      <c r="J58" s="55">
        <f t="shared" si="57"/>
        <v>650</v>
      </c>
      <c r="K58" s="55">
        <f t="shared" si="57"/>
        <v>0</v>
      </c>
      <c r="L58" s="6">
        <f t="shared" si="57"/>
        <v>-350</v>
      </c>
      <c r="M58" s="6">
        <f t="shared" si="57"/>
        <v>0</v>
      </c>
      <c r="N58" s="7"/>
      <c r="O58" s="7"/>
      <c r="P58" s="7"/>
      <c r="Q58" s="7"/>
    </row>
    <row r="59" spans="1:17" ht="30" x14ac:dyDescent="0.25">
      <c r="A59" s="8">
        <v>581000</v>
      </c>
      <c r="B59" s="57" t="s">
        <v>81</v>
      </c>
      <c r="C59" s="58">
        <v>57</v>
      </c>
      <c r="D59" s="59">
        <f t="shared" ref="D59:M59" si="58">D256</f>
        <v>1000</v>
      </c>
      <c r="E59" s="59">
        <f t="shared" si="58"/>
        <v>0</v>
      </c>
      <c r="F59" s="59">
        <f t="shared" si="58"/>
        <v>300</v>
      </c>
      <c r="G59" s="59">
        <f t="shared" si="58"/>
        <v>0</v>
      </c>
      <c r="H59" s="60">
        <f t="shared" si="58"/>
        <v>129.6</v>
      </c>
      <c r="I59" s="60">
        <f t="shared" si="58"/>
        <v>0</v>
      </c>
      <c r="J59" s="59">
        <f t="shared" si="58"/>
        <v>650</v>
      </c>
      <c r="K59" s="59">
        <f t="shared" si="58"/>
        <v>0</v>
      </c>
      <c r="L59" s="9">
        <f t="shared" si="58"/>
        <v>-350</v>
      </c>
      <c r="M59" s="9">
        <f t="shared" si="58"/>
        <v>0</v>
      </c>
      <c r="N59" s="10"/>
      <c r="O59" s="10"/>
      <c r="P59" s="10"/>
      <c r="Q59" s="10"/>
    </row>
    <row r="60" spans="1:17" ht="30" x14ac:dyDescent="0.25">
      <c r="A60" s="4"/>
      <c r="B60" s="53" t="s">
        <v>82</v>
      </c>
      <c r="C60" s="54" t="s">
        <v>83</v>
      </c>
      <c r="D60" s="55">
        <f t="shared" ref="D60:M60" si="59">D39+D40</f>
        <v>-7782549</v>
      </c>
      <c r="E60" s="55">
        <f t="shared" si="59"/>
        <v>0</v>
      </c>
      <c r="F60" s="55">
        <f t="shared" si="59"/>
        <v>-7784549</v>
      </c>
      <c r="G60" s="55">
        <f t="shared" si="59"/>
        <v>0</v>
      </c>
      <c r="H60" s="56">
        <f t="shared" si="59"/>
        <v>252366.10000000242</v>
      </c>
      <c r="I60" s="56">
        <f t="shared" si="59"/>
        <v>8339.6000000000131</v>
      </c>
      <c r="J60" s="55">
        <f t="shared" si="59"/>
        <v>-7838689</v>
      </c>
      <c r="K60" s="55">
        <f t="shared" si="59"/>
        <v>0</v>
      </c>
      <c r="L60" s="6">
        <f t="shared" si="59"/>
        <v>-56140</v>
      </c>
      <c r="M60" s="6">
        <f t="shared" si="59"/>
        <v>0</v>
      </c>
      <c r="N60" s="7">
        <f t="shared" si="2"/>
        <v>-3.2427177779414231</v>
      </c>
      <c r="O60" s="7" t="e">
        <f t="shared" si="2"/>
        <v>#DIV/0!</v>
      </c>
      <c r="P60" s="7">
        <f t="shared" si="3"/>
        <v>100.7213574884013</v>
      </c>
      <c r="Q60" s="7"/>
    </row>
    <row r="61" spans="1:17" ht="30" x14ac:dyDescent="0.25">
      <c r="A61" s="4"/>
      <c r="B61" s="53" t="s">
        <v>84</v>
      </c>
      <c r="C61" s="54" t="s">
        <v>85</v>
      </c>
      <c r="D61" s="55">
        <f t="shared" ref="D61:M61" si="60">D62+D69+D76+D83</f>
        <v>7782549</v>
      </c>
      <c r="E61" s="55">
        <f t="shared" si="60"/>
        <v>0</v>
      </c>
      <c r="F61" s="55">
        <f t="shared" si="60"/>
        <v>7784549</v>
      </c>
      <c r="G61" s="55">
        <f t="shared" si="60"/>
        <v>0</v>
      </c>
      <c r="H61" s="56">
        <f t="shared" si="60"/>
        <v>4829276.5599999996</v>
      </c>
      <c r="I61" s="56">
        <f t="shared" si="60"/>
        <v>0</v>
      </c>
      <c r="J61" s="55">
        <f t="shared" si="60"/>
        <v>7838689</v>
      </c>
      <c r="K61" s="55">
        <f t="shared" si="60"/>
        <v>0</v>
      </c>
      <c r="L61" s="6">
        <f t="shared" si="60"/>
        <v>56140</v>
      </c>
      <c r="M61" s="6">
        <f t="shared" si="60"/>
        <v>0</v>
      </c>
      <c r="N61" s="7">
        <f t="shared" ref="N61:O83" si="61">H61/D61*100</f>
        <v>62.052632884161731</v>
      </c>
      <c r="O61" s="7" t="e">
        <f t="shared" si="61"/>
        <v>#DIV/0!</v>
      </c>
      <c r="P61" s="7">
        <f t="shared" ref="P61:P83" si="62">J61/D61*100</f>
        <v>100.7213574884013</v>
      </c>
      <c r="Q61" s="7"/>
    </row>
    <row r="62" spans="1:17" ht="30" x14ac:dyDescent="0.25">
      <c r="A62" s="4"/>
      <c r="B62" s="53" t="s">
        <v>86</v>
      </c>
      <c r="C62" s="54" t="s">
        <v>87</v>
      </c>
      <c r="D62" s="55">
        <f t="shared" ref="D62:M62" si="63">D63-D66</f>
        <v>30000</v>
      </c>
      <c r="E62" s="55">
        <f t="shared" si="63"/>
        <v>0</v>
      </c>
      <c r="F62" s="55">
        <f t="shared" si="63"/>
        <v>30000</v>
      </c>
      <c r="G62" s="55">
        <f t="shared" si="63"/>
        <v>0</v>
      </c>
      <c r="H62" s="56">
        <f t="shared" si="63"/>
        <v>0</v>
      </c>
      <c r="I62" s="56">
        <f t="shared" si="63"/>
        <v>0</v>
      </c>
      <c r="J62" s="55">
        <f t="shared" si="63"/>
        <v>30000</v>
      </c>
      <c r="K62" s="55">
        <f t="shared" si="63"/>
        <v>0</v>
      </c>
      <c r="L62" s="6">
        <f t="shared" si="63"/>
        <v>0</v>
      </c>
      <c r="M62" s="6">
        <f t="shared" si="63"/>
        <v>0</v>
      </c>
      <c r="N62" s="7">
        <f t="shared" si="61"/>
        <v>0</v>
      </c>
      <c r="O62" s="7" t="e">
        <f t="shared" si="61"/>
        <v>#DIV/0!</v>
      </c>
      <c r="P62" s="7">
        <f t="shared" si="62"/>
        <v>100</v>
      </c>
      <c r="Q62" s="7"/>
    </row>
    <row r="63" spans="1:17" ht="30" x14ac:dyDescent="0.25">
      <c r="A63" s="5">
        <v>910000</v>
      </c>
      <c r="B63" s="53" t="s">
        <v>88</v>
      </c>
      <c r="C63" s="54" t="s">
        <v>89</v>
      </c>
      <c r="D63" s="55">
        <f t="shared" ref="D63:M63" si="64">D64+D65</f>
        <v>30000</v>
      </c>
      <c r="E63" s="55">
        <f t="shared" si="64"/>
        <v>0</v>
      </c>
      <c r="F63" s="55">
        <f t="shared" si="64"/>
        <v>30000</v>
      </c>
      <c r="G63" s="55">
        <f t="shared" si="64"/>
        <v>0</v>
      </c>
      <c r="H63" s="56">
        <f t="shared" si="64"/>
        <v>0</v>
      </c>
      <c r="I63" s="56">
        <f t="shared" si="64"/>
        <v>0</v>
      </c>
      <c r="J63" s="55">
        <f t="shared" si="64"/>
        <v>30000</v>
      </c>
      <c r="K63" s="55">
        <f t="shared" si="64"/>
        <v>0</v>
      </c>
      <c r="L63" s="6">
        <f t="shared" si="64"/>
        <v>0</v>
      </c>
      <c r="M63" s="6">
        <f t="shared" si="64"/>
        <v>0</v>
      </c>
      <c r="N63" s="7">
        <f t="shared" si="61"/>
        <v>0</v>
      </c>
      <c r="O63" s="7" t="e">
        <f t="shared" si="61"/>
        <v>#DIV/0!</v>
      </c>
      <c r="P63" s="7">
        <f t="shared" si="62"/>
        <v>100</v>
      </c>
      <c r="Q63" s="7"/>
    </row>
    <row r="64" spans="1:17" x14ac:dyDescent="0.25">
      <c r="A64" s="8">
        <v>911000</v>
      </c>
      <c r="B64" s="57" t="s">
        <v>90</v>
      </c>
      <c r="C64" s="58">
        <v>62</v>
      </c>
      <c r="D64" s="59">
        <f t="shared" ref="D64:M64" si="65">D263</f>
        <v>0</v>
      </c>
      <c r="E64" s="59">
        <f t="shared" si="65"/>
        <v>0</v>
      </c>
      <c r="F64" s="59">
        <f t="shared" si="65"/>
        <v>0</v>
      </c>
      <c r="G64" s="59">
        <f t="shared" si="65"/>
        <v>0</v>
      </c>
      <c r="H64" s="60">
        <f t="shared" si="65"/>
        <v>0</v>
      </c>
      <c r="I64" s="60">
        <f t="shared" si="65"/>
        <v>0</v>
      </c>
      <c r="J64" s="59">
        <f t="shared" si="65"/>
        <v>0</v>
      </c>
      <c r="K64" s="59">
        <f t="shared" si="65"/>
        <v>0</v>
      </c>
      <c r="L64" s="9">
        <f t="shared" si="65"/>
        <v>0</v>
      </c>
      <c r="M64" s="9">
        <f t="shared" si="65"/>
        <v>0</v>
      </c>
      <c r="N64" s="10"/>
      <c r="O64" s="10"/>
      <c r="P64" s="10"/>
      <c r="Q64" s="10"/>
    </row>
    <row r="65" spans="1:17" ht="30" x14ac:dyDescent="0.25">
      <c r="A65" s="8">
        <v>918000</v>
      </c>
      <c r="B65" s="57" t="s">
        <v>91</v>
      </c>
      <c r="C65" s="58">
        <v>63</v>
      </c>
      <c r="D65" s="59">
        <f t="shared" ref="D65:M65" si="66">D269</f>
        <v>30000</v>
      </c>
      <c r="E65" s="59">
        <f t="shared" si="66"/>
        <v>0</v>
      </c>
      <c r="F65" s="59">
        <f t="shared" si="66"/>
        <v>30000</v>
      </c>
      <c r="G65" s="59">
        <f t="shared" si="66"/>
        <v>0</v>
      </c>
      <c r="H65" s="60">
        <f t="shared" si="66"/>
        <v>0</v>
      </c>
      <c r="I65" s="60">
        <f t="shared" si="66"/>
        <v>0</v>
      </c>
      <c r="J65" s="59">
        <f t="shared" si="66"/>
        <v>30000</v>
      </c>
      <c r="K65" s="59">
        <f t="shared" si="66"/>
        <v>0</v>
      </c>
      <c r="L65" s="9">
        <f t="shared" si="66"/>
        <v>0</v>
      </c>
      <c r="M65" s="9">
        <f t="shared" si="66"/>
        <v>0</v>
      </c>
      <c r="N65" s="10">
        <f t="shared" si="61"/>
        <v>0</v>
      </c>
      <c r="O65" s="10" t="e">
        <f t="shared" si="61"/>
        <v>#DIV/0!</v>
      </c>
      <c r="P65" s="10">
        <f t="shared" si="62"/>
        <v>100</v>
      </c>
      <c r="Q65" s="10"/>
    </row>
    <row r="66" spans="1:17" ht="30" x14ac:dyDescent="0.25">
      <c r="A66" s="5">
        <v>610000</v>
      </c>
      <c r="B66" s="53" t="s">
        <v>92</v>
      </c>
      <c r="C66" s="54" t="s">
        <v>93</v>
      </c>
      <c r="D66" s="55">
        <f t="shared" ref="D66:M66" si="67">D67+D68</f>
        <v>0</v>
      </c>
      <c r="E66" s="55">
        <f t="shared" si="67"/>
        <v>0</v>
      </c>
      <c r="F66" s="55">
        <f t="shared" si="67"/>
        <v>0</v>
      </c>
      <c r="G66" s="55">
        <f t="shared" si="67"/>
        <v>0</v>
      </c>
      <c r="H66" s="56">
        <f t="shared" si="67"/>
        <v>0</v>
      </c>
      <c r="I66" s="56">
        <f t="shared" si="67"/>
        <v>0</v>
      </c>
      <c r="J66" s="55">
        <f t="shared" si="67"/>
        <v>0</v>
      </c>
      <c r="K66" s="55">
        <f t="shared" si="67"/>
        <v>0</v>
      </c>
      <c r="L66" s="6">
        <f t="shared" si="67"/>
        <v>0</v>
      </c>
      <c r="M66" s="6">
        <f t="shared" si="67"/>
        <v>0</v>
      </c>
      <c r="N66" s="7"/>
      <c r="O66" s="7"/>
      <c r="P66" s="7"/>
      <c r="Q66" s="7"/>
    </row>
    <row r="67" spans="1:17" x14ac:dyDescent="0.25">
      <c r="A67" s="8">
        <v>611000</v>
      </c>
      <c r="B67" s="57" t="s">
        <v>94</v>
      </c>
      <c r="C67" s="58">
        <v>65</v>
      </c>
      <c r="D67" s="59">
        <f t="shared" ref="D67:M67" si="68">D273</f>
        <v>0</v>
      </c>
      <c r="E67" s="59">
        <f t="shared" si="68"/>
        <v>0</v>
      </c>
      <c r="F67" s="59">
        <f t="shared" si="68"/>
        <v>0</v>
      </c>
      <c r="G67" s="59">
        <f t="shared" si="68"/>
        <v>0</v>
      </c>
      <c r="H67" s="60">
        <f t="shared" si="68"/>
        <v>0</v>
      </c>
      <c r="I67" s="60">
        <f t="shared" si="68"/>
        <v>0</v>
      </c>
      <c r="J67" s="59">
        <f t="shared" si="68"/>
        <v>0</v>
      </c>
      <c r="K67" s="59">
        <f t="shared" si="68"/>
        <v>0</v>
      </c>
      <c r="L67" s="9">
        <f t="shared" si="68"/>
        <v>0</v>
      </c>
      <c r="M67" s="9">
        <f t="shared" si="68"/>
        <v>0</v>
      </c>
      <c r="N67" s="10"/>
      <c r="O67" s="10"/>
      <c r="P67" s="10"/>
      <c r="Q67" s="10"/>
    </row>
    <row r="68" spans="1:17" ht="30" x14ac:dyDescent="0.25">
      <c r="A68" s="8">
        <v>618000</v>
      </c>
      <c r="B68" s="57" t="s">
        <v>95</v>
      </c>
      <c r="C68" s="58">
        <v>66</v>
      </c>
      <c r="D68" s="59">
        <f t="shared" ref="D68:M68" si="69">D279</f>
        <v>0</v>
      </c>
      <c r="E68" s="59">
        <f t="shared" si="69"/>
        <v>0</v>
      </c>
      <c r="F68" s="59">
        <f t="shared" si="69"/>
        <v>0</v>
      </c>
      <c r="G68" s="59">
        <f t="shared" si="69"/>
        <v>0</v>
      </c>
      <c r="H68" s="60">
        <f t="shared" si="69"/>
        <v>0</v>
      </c>
      <c r="I68" s="60">
        <f t="shared" si="69"/>
        <v>0</v>
      </c>
      <c r="J68" s="59">
        <f t="shared" si="69"/>
        <v>0</v>
      </c>
      <c r="K68" s="59">
        <f t="shared" si="69"/>
        <v>0</v>
      </c>
      <c r="L68" s="9">
        <f t="shared" si="69"/>
        <v>0</v>
      </c>
      <c r="M68" s="9">
        <f t="shared" si="69"/>
        <v>0</v>
      </c>
      <c r="N68" s="10"/>
      <c r="O68" s="10"/>
      <c r="P68" s="10"/>
      <c r="Q68" s="10"/>
    </row>
    <row r="69" spans="1:17" ht="30" x14ac:dyDescent="0.25">
      <c r="A69" s="5"/>
      <c r="B69" s="53" t="s">
        <v>96</v>
      </c>
      <c r="C69" s="54" t="s">
        <v>97</v>
      </c>
      <c r="D69" s="55">
        <f t="shared" ref="D69:M69" si="70">D70-D73</f>
        <v>3969200</v>
      </c>
      <c r="E69" s="55">
        <f t="shared" si="70"/>
        <v>0</v>
      </c>
      <c r="F69" s="55">
        <f t="shared" si="70"/>
        <v>3969200</v>
      </c>
      <c r="G69" s="55">
        <f t="shared" si="70"/>
        <v>0</v>
      </c>
      <c r="H69" s="56">
        <f t="shared" si="70"/>
        <v>4694136.8499999996</v>
      </c>
      <c r="I69" s="56">
        <f t="shared" si="70"/>
        <v>0</v>
      </c>
      <c r="J69" s="55">
        <f t="shared" si="70"/>
        <v>3969200</v>
      </c>
      <c r="K69" s="55">
        <f t="shared" si="70"/>
        <v>0</v>
      </c>
      <c r="L69" s="6">
        <f t="shared" si="70"/>
        <v>0</v>
      </c>
      <c r="M69" s="6">
        <f t="shared" si="70"/>
        <v>0</v>
      </c>
      <c r="N69" s="7">
        <f t="shared" si="61"/>
        <v>118.26405446941448</v>
      </c>
      <c r="O69" s="7" t="e">
        <f t="shared" si="61"/>
        <v>#DIV/0!</v>
      </c>
      <c r="P69" s="7">
        <f t="shared" si="62"/>
        <v>100</v>
      </c>
      <c r="Q69" s="7"/>
    </row>
    <row r="70" spans="1:17" ht="30" x14ac:dyDescent="0.25">
      <c r="A70" s="5">
        <v>920000</v>
      </c>
      <c r="B70" s="53" t="s">
        <v>98</v>
      </c>
      <c r="C70" s="54" t="s">
        <v>99</v>
      </c>
      <c r="D70" s="55">
        <f t="shared" ref="D70:M70" si="71">D71+D72</f>
        <v>6500000</v>
      </c>
      <c r="E70" s="55">
        <f t="shared" si="71"/>
        <v>0</v>
      </c>
      <c r="F70" s="55">
        <f t="shared" si="71"/>
        <v>6500000</v>
      </c>
      <c r="G70" s="55">
        <f t="shared" si="71"/>
        <v>0</v>
      </c>
      <c r="H70" s="56">
        <f t="shared" si="71"/>
        <v>6500000</v>
      </c>
      <c r="I70" s="56">
        <f t="shared" si="71"/>
        <v>0</v>
      </c>
      <c r="J70" s="55">
        <f t="shared" si="71"/>
        <v>6500000</v>
      </c>
      <c r="K70" s="55">
        <f t="shared" si="71"/>
        <v>0</v>
      </c>
      <c r="L70" s="6">
        <f t="shared" si="71"/>
        <v>0</v>
      </c>
      <c r="M70" s="6">
        <f t="shared" si="71"/>
        <v>0</v>
      </c>
      <c r="N70" s="7"/>
      <c r="O70" s="7"/>
      <c r="P70" s="7"/>
      <c r="Q70" s="7"/>
    </row>
    <row r="71" spans="1:17" x14ac:dyDescent="0.25">
      <c r="A71" s="8">
        <v>921000</v>
      </c>
      <c r="B71" s="57" t="s">
        <v>100</v>
      </c>
      <c r="C71" s="58">
        <v>69</v>
      </c>
      <c r="D71" s="59">
        <f t="shared" ref="D71:M71" si="72">D284</f>
        <v>6500000</v>
      </c>
      <c r="E71" s="59">
        <f t="shared" si="72"/>
        <v>0</v>
      </c>
      <c r="F71" s="59">
        <f t="shared" si="72"/>
        <v>6500000</v>
      </c>
      <c r="G71" s="59">
        <f t="shared" si="72"/>
        <v>0</v>
      </c>
      <c r="H71" s="60">
        <f t="shared" si="72"/>
        <v>6500000</v>
      </c>
      <c r="I71" s="60">
        <f t="shared" si="72"/>
        <v>0</v>
      </c>
      <c r="J71" s="59">
        <f t="shared" si="72"/>
        <v>6500000</v>
      </c>
      <c r="K71" s="59">
        <f t="shared" si="72"/>
        <v>0</v>
      </c>
      <c r="L71" s="9">
        <f t="shared" si="72"/>
        <v>0</v>
      </c>
      <c r="M71" s="9">
        <f t="shared" si="72"/>
        <v>0</v>
      </c>
      <c r="N71" s="10"/>
      <c r="O71" s="10"/>
      <c r="P71" s="10"/>
      <c r="Q71" s="10"/>
    </row>
    <row r="72" spans="1:17" ht="30" x14ac:dyDescent="0.25">
      <c r="A72" s="8">
        <v>928000</v>
      </c>
      <c r="B72" s="57" t="s">
        <v>101</v>
      </c>
      <c r="C72" s="58">
        <v>70</v>
      </c>
      <c r="D72" s="59">
        <f t="shared" ref="D72:M72" si="73">D287</f>
        <v>0</v>
      </c>
      <c r="E72" s="59">
        <f t="shared" si="73"/>
        <v>0</v>
      </c>
      <c r="F72" s="59">
        <f t="shared" si="73"/>
        <v>0</v>
      </c>
      <c r="G72" s="59">
        <f t="shared" si="73"/>
        <v>0</v>
      </c>
      <c r="H72" s="60">
        <f t="shared" si="73"/>
        <v>0</v>
      </c>
      <c r="I72" s="60">
        <f t="shared" si="73"/>
        <v>0</v>
      </c>
      <c r="J72" s="59">
        <f t="shared" si="73"/>
        <v>0</v>
      </c>
      <c r="K72" s="59">
        <f t="shared" si="73"/>
        <v>0</v>
      </c>
      <c r="L72" s="9">
        <f t="shared" si="73"/>
        <v>0</v>
      </c>
      <c r="M72" s="9">
        <f t="shared" si="73"/>
        <v>0</v>
      </c>
      <c r="N72" s="10"/>
      <c r="O72" s="10"/>
      <c r="P72" s="10"/>
      <c r="Q72" s="10"/>
    </row>
    <row r="73" spans="1:17" ht="30" x14ac:dyDescent="0.25">
      <c r="A73" s="5">
        <v>620000</v>
      </c>
      <c r="B73" s="53" t="s">
        <v>102</v>
      </c>
      <c r="C73" s="54" t="s">
        <v>103</v>
      </c>
      <c r="D73" s="55">
        <f t="shared" ref="D73:M73" si="74">D74+D75</f>
        <v>2530800</v>
      </c>
      <c r="E73" s="55">
        <f t="shared" si="74"/>
        <v>0</v>
      </c>
      <c r="F73" s="55">
        <f t="shared" si="74"/>
        <v>2530800</v>
      </c>
      <c r="G73" s="55">
        <f t="shared" si="74"/>
        <v>0</v>
      </c>
      <c r="H73" s="56">
        <f t="shared" si="74"/>
        <v>1805863.1500000001</v>
      </c>
      <c r="I73" s="56">
        <f t="shared" si="74"/>
        <v>0</v>
      </c>
      <c r="J73" s="55">
        <f t="shared" si="74"/>
        <v>2530800</v>
      </c>
      <c r="K73" s="55">
        <f t="shared" si="74"/>
        <v>0</v>
      </c>
      <c r="L73" s="6">
        <f t="shared" si="74"/>
        <v>0</v>
      </c>
      <c r="M73" s="6">
        <f t="shared" si="74"/>
        <v>0</v>
      </c>
      <c r="N73" s="7">
        <f t="shared" si="61"/>
        <v>71.35542713766398</v>
      </c>
      <c r="O73" s="7" t="e">
        <f t="shared" si="61"/>
        <v>#DIV/0!</v>
      </c>
      <c r="P73" s="7">
        <f t="shared" si="62"/>
        <v>100</v>
      </c>
      <c r="Q73" s="7"/>
    </row>
    <row r="74" spans="1:17" x14ac:dyDescent="0.25">
      <c r="A74" s="8">
        <v>621000</v>
      </c>
      <c r="B74" s="57" t="s">
        <v>104</v>
      </c>
      <c r="C74" s="58">
        <v>72</v>
      </c>
      <c r="D74" s="59">
        <f t="shared" ref="D74:M74" si="75">D291</f>
        <v>2194800</v>
      </c>
      <c r="E74" s="59">
        <f t="shared" si="75"/>
        <v>0</v>
      </c>
      <c r="F74" s="59">
        <f t="shared" si="75"/>
        <v>2194800</v>
      </c>
      <c r="G74" s="59">
        <f t="shared" si="75"/>
        <v>0</v>
      </c>
      <c r="H74" s="60">
        <f t="shared" si="75"/>
        <v>1637396.37</v>
      </c>
      <c r="I74" s="60">
        <f t="shared" si="75"/>
        <v>0</v>
      </c>
      <c r="J74" s="59">
        <f t="shared" si="75"/>
        <v>2194800</v>
      </c>
      <c r="K74" s="59">
        <f t="shared" si="75"/>
        <v>0</v>
      </c>
      <c r="L74" s="9">
        <f t="shared" si="75"/>
        <v>0</v>
      </c>
      <c r="M74" s="9">
        <f t="shared" si="75"/>
        <v>0</v>
      </c>
      <c r="N74" s="10">
        <f t="shared" si="61"/>
        <v>74.603443138326966</v>
      </c>
      <c r="O74" s="10" t="e">
        <f t="shared" si="61"/>
        <v>#DIV/0!</v>
      </c>
      <c r="P74" s="10">
        <f t="shared" si="62"/>
        <v>100</v>
      </c>
      <c r="Q74" s="10"/>
    </row>
    <row r="75" spans="1:17" ht="30" x14ac:dyDescent="0.25">
      <c r="A75" s="8">
        <v>628000</v>
      </c>
      <c r="B75" s="57" t="s">
        <v>105</v>
      </c>
      <c r="C75" s="58">
        <v>73</v>
      </c>
      <c r="D75" s="59">
        <f t="shared" ref="D75:M75" si="76">D297</f>
        <v>336000</v>
      </c>
      <c r="E75" s="59">
        <f t="shared" si="76"/>
        <v>0</v>
      </c>
      <c r="F75" s="59">
        <f t="shared" si="76"/>
        <v>336000</v>
      </c>
      <c r="G75" s="59">
        <f t="shared" si="76"/>
        <v>0</v>
      </c>
      <c r="H75" s="60">
        <f t="shared" si="76"/>
        <v>168466.78</v>
      </c>
      <c r="I75" s="60">
        <f t="shared" si="76"/>
        <v>0</v>
      </c>
      <c r="J75" s="59">
        <f t="shared" si="76"/>
        <v>336000</v>
      </c>
      <c r="K75" s="59">
        <f t="shared" si="76"/>
        <v>0</v>
      </c>
      <c r="L75" s="9">
        <f t="shared" si="76"/>
        <v>0</v>
      </c>
      <c r="M75" s="9">
        <f t="shared" si="76"/>
        <v>0</v>
      </c>
      <c r="N75" s="10">
        <f t="shared" si="61"/>
        <v>50.138922619047619</v>
      </c>
      <c r="O75" s="10" t="e">
        <f t="shared" si="61"/>
        <v>#DIV/0!</v>
      </c>
      <c r="P75" s="10">
        <f t="shared" si="62"/>
        <v>100</v>
      </c>
      <c r="Q75" s="10"/>
    </row>
    <row r="76" spans="1:17" ht="30" x14ac:dyDescent="0.25">
      <c r="A76" s="8"/>
      <c r="B76" s="53" t="s">
        <v>106</v>
      </c>
      <c r="C76" s="54" t="s">
        <v>107</v>
      </c>
      <c r="D76" s="55">
        <f t="shared" ref="D76:M76" si="77">D77-D80</f>
        <v>368190</v>
      </c>
      <c r="E76" s="55">
        <f t="shared" si="77"/>
        <v>0</v>
      </c>
      <c r="F76" s="55">
        <f t="shared" si="77"/>
        <v>370190</v>
      </c>
      <c r="G76" s="55">
        <f t="shared" si="77"/>
        <v>0</v>
      </c>
      <c r="H76" s="56">
        <f t="shared" si="77"/>
        <v>135139.70999999996</v>
      </c>
      <c r="I76" s="56">
        <f t="shared" si="77"/>
        <v>0</v>
      </c>
      <c r="J76" s="55">
        <f t="shared" si="77"/>
        <v>424330</v>
      </c>
      <c r="K76" s="55">
        <f t="shared" si="77"/>
        <v>0</v>
      </c>
      <c r="L76" s="6">
        <f t="shared" si="77"/>
        <v>56140</v>
      </c>
      <c r="M76" s="6">
        <f t="shared" si="77"/>
        <v>0</v>
      </c>
      <c r="N76" s="7">
        <f t="shared" si="61"/>
        <v>36.703796952660298</v>
      </c>
      <c r="O76" s="7" t="e">
        <f t="shared" si="61"/>
        <v>#DIV/0!</v>
      </c>
      <c r="P76" s="7">
        <f t="shared" si="62"/>
        <v>115.24756239984791</v>
      </c>
      <c r="Q76" s="7"/>
    </row>
    <row r="77" spans="1:17" ht="30" x14ac:dyDescent="0.25">
      <c r="A77" s="5">
        <v>930000</v>
      </c>
      <c r="B77" s="53" t="s">
        <v>108</v>
      </c>
      <c r="C77" s="54" t="s">
        <v>109</v>
      </c>
      <c r="D77" s="55">
        <f t="shared" ref="D77:M77" si="78">D78+D79</f>
        <v>1787500</v>
      </c>
      <c r="E77" s="55">
        <f t="shared" si="78"/>
        <v>0</v>
      </c>
      <c r="F77" s="55">
        <f t="shared" si="78"/>
        <v>1787500</v>
      </c>
      <c r="G77" s="55">
        <f t="shared" si="78"/>
        <v>0</v>
      </c>
      <c r="H77" s="56">
        <f t="shared" si="78"/>
        <v>1016698.02</v>
      </c>
      <c r="I77" s="56">
        <f t="shared" si="78"/>
        <v>0</v>
      </c>
      <c r="J77" s="55">
        <f t="shared" si="78"/>
        <v>1767000</v>
      </c>
      <c r="K77" s="55">
        <f t="shared" si="78"/>
        <v>0</v>
      </c>
      <c r="L77" s="6">
        <f t="shared" si="78"/>
        <v>-20500</v>
      </c>
      <c r="M77" s="6">
        <f t="shared" si="78"/>
        <v>0</v>
      </c>
      <c r="N77" s="7">
        <f t="shared" si="61"/>
        <v>56.87821090909091</v>
      </c>
      <c r="O77" s="7" t="e">
        <f t="shared" si="61"/>
        <v>#DIV/0!</v>
      </c>
      <c r="P77" s="7">
        <f t="shared" si="62"/>
        <v>98.853146853146853</v>
      </c>
      <c r="Q77" s="7"/>
    </row>
    <row r="78" spans="1:17" x14ac:dyDescent="0.25">
      <c r="A78" s="8">
        <v>931000</v>
      </c>
      <c r="B78" s="57" t="s">
        <v>110</v>
      </c>
      <c r="C78" s="58">
        <v>76</v>
      </c>
      <c r="D78" s="59">
        <f t="shared" ref="D78:M78" si="79">D302</f>
        <v>754000</v>
      </c>
      <c r="E78" s="59">
        <f t="shared" si="79"/>
        <v>0</v>
      </c>
      <c r="F78" s="59">
        <f t="shared" si="79"/>
        <v>754000</v>
      </c>
      <c r="G78" s="59">
        <f t="shared" si="79"/>
        <v>0</v>
      </c>
      <c r="H78" s="60">
        <f t="shared" si="79"/>
        <v>407766.12</v>
      </c>
      <c r="I78" s="60">
        <f t="shared" si="79"/>
        <v>0</v>
      </c>
      <c r="J78" s="59">
        <f t="shared" si="79"/>
        <v>797000</v>
      </c>
      <c r="K78" s="59">
        <f t="shared" si="79"/>
        <v>0</v>
      </c>
      <c r="L78" s="9">
        <f t="shared" si="79"/>
        <v>43000</v>
      </c>
      <c r="M78" s="9">
        <f t="shared" si="79"/>
        <v>0</v>
      </c>
      <c r="N78" s="10">
        <f t="shared" si="61"/>
        <v>54.080387267904506</v>
      </c>
      <c r="O78" s="10" t="e">
        <f t="shared" si="61"/>
        <v>#DIV/0!</v>
      </c>
      <c r="P78" s="10">
        <f t="shared" si="62"/>
        <v>105.70291777188329</v>
      </c>
      <c r="Q78" s="10"/>
    </row>
    <row r="79" spans="1:17" x14ac:dyDescent="0.25">
      <c r="A79" s="8">
        <v>938000</v>
      </c>
      <c r="B79" s="57" t="s">
        <v>111</v>
      </c>
      <c r="C79" s="58">
        <v>77</v>
      </c>
      <c r="D79" s="59">
        <f t="shared" ref="D79:M79" si="80">D307</f>
        <v>1033500</v>
      </c>
      <c r="E79" s="59">
        <f t="shared" si="80"/>
        <v>0</v>
      </c>
      <c r="F79" s="59">
        <f t="shared" si="80"/>
        <v>1033500</v>
      </c>
      <c r="G79" s="59">
        <f t="shared" si="80"/>
        <v>0</v>
      </c>
      <c r="H79" s="60">
        <f t="shared" si="80"/>
        <v>608931.9</v>
      </c>
      <c r="I79" s="60">
        <f t="shared" si="80"/>
        <v>0</v>
      </c>
      <c r="J79" s="59">
        <f t="shared" si="80"/>
        <v>970000</v>
      </c>
      <c r="K79" s="59">
        <f t="shared" si="80"/>
        <v>0</v>
      </c>
      <c r="L79" s="9">
        <f t="shared" si="80"/>
        <v>-63500</v>
      </c>
      <c r="M79" s="9">
        <f t="shared" si="80"/>
        <v>0</v>
      </c>
      <c r="N79" s="10">
        <f t="shared" si="61"/>
        <v>58.919390420899852</v>
      </c>
      <c r="O79" s="10" t="e">
        <f t="shared" si="61"/>
        <v>#DIV/0!</v>
      </c>
      <c r="P79" s="10">
        <f t="shared" si="62"/>
        <v>93.855829704886304</v>
      </c>
      <c r="Q79" s="10"/>
    </row>
    <row r="80" spans="1:17" ht="30" x14ac:dyDescent="0.25">
      <c r="A80" s="5">
        <v>630000</v>
      </c>
      <c r="B80" s="53" t="s">
        <v>112</v>
      </c>
      <c r="C80" s="54" t="s">
        <v>113</v>
      </c>
      <c r="D80" s="55">
        <f t="shared" ref="D80:M80" si="81">D81+D82</f>
        <v>1419310</v>
      </c>
      <c r="E80" s="55">
        <f t="shared" si="81"/>
        <v>0</v>
      </c>
      <c r="F80" s="55">
        <f t="shared" si="81"/>
        <v>1417310</v>
      </c>
      <c r="G80" s="55">
        <f t="shared" si="81"/>
        <v>0</v>
      </c>
      <c r="H80" s="56">
        <f t="shared" si="81"/>
        <v>881558.31</v>
      </c>
      <c r="I80" s="56">
        <f t="shared" si="81"/>
        <v>0</v>
      </c>
      <c r="J80" s="55">
        <f t="shared" si="81"/>
        <v>1342670</v>
      </c>
      <c r="K80" s="55">
        <f t="shared" si="81"/>
        <v>0</v>
      </c>
      <c r="L80" s="6">
        <f t="shared" si="81"/>
        <v>-76640</v>
      </c>
      <c r="M80" s="6">
        <f t="shared" si="81"/>
        <v>0</v>
      </c>
      <c r="N80" s="7">
        <f t="shared" si="61"/>
        <v>62.111752189444168</v>
      </c>
      <c r="O80" s="7" t="e">
        <f t="shared" si="61"/>
        <v>#DIV/0!</v>
      </c>
      <c r="P80" s="7">
        <f t="shared" si="62"/>
        <v>94.600193051553219</v>
      </c>
      <c r="Q80" s="7"/>
    </row>
    <row r="81" spans="1:17" x14ac:dyDescent="0.25">
      <c r="A81" s="8">
        <v>631000</v>
      </c>
      <c r="B81" s="57" t="s">
        <v>114</v>
      </c>
      <c r="C81" s="58">
        <v>79</v>
      </c>
      <c r="D81" s="59">
        <f t="shared" ref="D81:M81" si="82">D311</f>
        <v>385310</v>
      </c>
      <c r="E81" s="59">
        <f t="shared" si="82"/>
        <v>0</v>
      </c>
      <c r="F81" s="59">
        <f t="shared" si="82"/>
        <v>385310</v>
      </c>
      <c r="G81" s="59">
        <f t="shared" si="82"/>
        <v>0</v>
      </c>
      <c r="H81" s="60">
        <f t="shared" si="82"/>
        <v>198022.03</v>
      </c>
      <c r="I81" s="60">
        <f t="shared" si="82"/>
        <v>0</v>
      </c>
      <c r="J81" s="59">
        <f t="shared" si="82"/>
        <v>372170</v>
      </c>
      <c r="K81" s="59">
        <f t="shared" si="82"/>
        <v>0</v>
      </c>
      <c r="L81" s="9">
        <f t="shared" si="82"/>
        <v>-13140</v>
      </c>
      <c r="M81" s="9">
        <f t="shared" si="82"/>
        <v>0</v>
      </c>
      <c r="N81" s="10">
        <f t="shared" si="61"/>
        <v>51.392912200565775</v>
      </c>
      <c r="O81" s="10" t="e">
        <f t="shared" si="61"/>
        <v>#DIV/0!</v>
      </c>
      <c r="P81" s="10">
        <f t="shared" si="62"/>
        <v>96.589758895434841</v>
      </c>
      <c r="Q81" s="10"/>
    </row>
    <row r="82" spans="1:17" x14ac:dyDescent="0.25">
      <c r="A82" s="8">
        <v>638000</v>
      </c>
      <c r="B82" s="57" t="s">
        <v>115</v>
      </c>
      <c r="C82" s="58">
        <v>80</v>
      </c>
      <c r="D82" s="59">
        <f t="shared" ref="D82:M82" si="83">D316</f>
        <v>1034000</v>
      </c>
      <c r="E82" s="59">
        <f t="shared" si="83"/>
        <v>0</v>
      </c>
      <c r="F82" s="59">
        <f t="shared" si="83"/>
        <v>1032000</v>
      </c>
      <c r="G82" s="59">
        <f t="shared" si="83"/>
        <v>0</v>
      </c>
      <c r="H82" s="60">
        <f t="shared" si="83"/>
        <v>683536.28</v>
      </c>
      <c r="I82" s="60">
        <f t="shared" si="83"/>
        <v>0</v>
      </c>
      <c r="J82" s="59">
        <f t="shared" si="83"/>
        <v>970500</v>
      </c>
      <c r="K82" s="59">
        <f t="shared" si="83"/>
        <v>0</v>
      </c>
      <c r="L82" s="9">
        <f t="shared" si="83"/>
        <v>-63500</v>
      </c>
      <c r="M82" s="9">
        <f t="shared" si="83"/>
        <v>0</v>
      </c>
      <c r="N82" s="10">
        <f t="shared" si="61"/>
        <v>66.106023210831722</v>
      </c>
      <c r="O82" s="10" t="e">
        <f t="shared" si="61"/>
        <v>#DIV/0!</v>
      </c>
      <c r="P82" s="10">
        <f t="shared" si="62"/>
        <v>93.858800773694398</v>
      </c>
      <c r="Q82" s="10"/>
    </row>
    <row r="83" spans="1:17" x14ac:dyDescent="0.25">
      <c r="A83" s="5" t="s">
        <v>116</v>
      </c>
      <c r="B83" s="53" t="s">
        <v>117</v>
      </c>
      <c r="C83" s="54">
        <v>81</v>
      </c>
      <c r="D83" s="65">
        <v>3415159</v>
      </c>
      <c r="E83" s="65">
        <v>0</v>
      </c>
      <c r="F83" s="65">
        <v>3415159</v>
      </c>
      <c r="G83" s="65">
        <v>0</v>
      </c>
      <c r="H83" s="66">
        <v>0</v>
      </c>
      <c r="I83" s="66">
        <v>0</v>
      </c>
      <c r="J83" s="65">
        <v>3415159</v>
      </c>
      <c r="K83" s="55">
        <v>0</v>
      </c>
      <c r="L83" s="6">
        <f>L319</f>
        <v>0</v>
      </c>
      <c r="M83" s="6"/>
      <c r="N83" s="7">
        <f t="shared" si="61"/>
        <v>0</v>
      </c>
      <c r="O83" s="7" t="e">
        <f t="shared" si="61"/>
        <v>#DIV/0!</v>
      </c>
      <c r="P83" s="7">
        <f t="shared" si="62"/>
        <v>100</v>
      </c>
      <c r="Q83" s="7"/>
    </row>
    <row r="84" spans="1:17" ht="30" x14ac:dyDescent="0.25">
      <c r="A84" s="4"/>
      <c r="B84" s="53" t="s">
        <v>118</v>
      </c>
      <c r="C84" s="54" t="s">
        <v>119</v>
      </c>
      <c r="D84" s="55">
        <f>D60+D61</f>
        <v>0</v>
      </c>
      <c r="E84" s="55">
        <f>E60+E61</f>
        <v>0</v>
      </c>
      <c r="F84" s="55">
        <f>F60+F61</f>
        <v>0</v>
      </c>
      <c r="G84" s="55">
        <f>G60+G61</f>
        <v>0</v>
      </c>
      <c r="H84" s="56">
        <f>H60+H61</f>
        <v>5081642.660000002</v>
      </c>
      <c r="I84" s="56">
        <f>I60+I61</f>
        <v>8339.6000000000131</v>
      </c>
      <c r="J84" s="55">
        <f>J60+J61</f>
        <v>0</v>
      </c>
      <c r="K84" s="55">
        <f>K60+K61</f>
        <v>0</v>
      </c>
      <c r="L84" s="6">
        <f>L60+L61</f>
        <v>0</v>
      </c>
      <c r="M84" s="6">
        <f>M60+M61</f>
        <v>0</v>
      </c>
      <c r="N84" s="7"/>
      <c r="O84" s="7"/>
      <c r="P84" s="7"/>
      <c r="Q84" s="7"/>
    </row>
    <row r="85" spans="1:17" ht="45" x14ac:dyDescent="0.25">
      <c r="A85" s="138" t="s">
        <v>120</v>
      </c>
      <c r="B85" s="139"/>
      <c r="C85" s="62" t="s">
        <v>121</v>
      </c>
      <c r="D85" s="71">
        <f t="shared" ref="D85:M85" si="84">D86+D110+D131+D135</f>
        <v>70961312</v>
      </c>
      <c r="E85" s="71">
        <f t="shared" si="84"/>
        <v>110200</v>
      </c>
      <c r="F85" s="71">
        <f t="shared" si="84"/>
        <v>70961312</v>
      </c>
      <c r="G85" s="71">
        <f t="shared" si="84"/>
        <v>110200</v>
      </c>
      <c r="H85" s="72">
        <f t="shared" si="84"/>
        <v>51309625.68</v>
      </c>
      <c r="I85" s="72">
        <f t="shared" si="84"/>
        <v>51301.390000000007</v>
      </c>
      <c r="J85" s="71">
        <f t="shared" si="84"/>
        <v>72219567</v>
      </c>
      <c r="K85" s="71">
        <f t="shared" si="84"/>
        <v>108850</v>
      </c>
      <c r="L85" s="15">
        <f t="shared" si="84"/>
        <v>1258255</v>
      </c>
      <c r="M85" s="15">
        <f t="shared" si="84"/>
        <v>-1350</v>
      </c>
      <c r="N85" s="7">
        <f t="shared" ref="N85:O141" si="85">H85/D85*100</f>
        <v>72.306478324414286</v>
      </c>
      <c r="O85" s="7">
        <f t="shared" si="85"/>
        <v>46.55298548094374</v>
      </c>
      <c r="P85" s="7">
        <f t="shared" ref="P85:Q140" si="86">J85/D85*100</f>
        <v>101.77315633623007</v>
      </c>
      <c r="Q85" s="7">
        <f t="shared" si="86"/>
        <v>98.774954627949185</v>
      </c>
    </row>
    <row r="86" spans="1:17" ht="60" x14ac:dyDescent="0.25">
      <c r="A86" s="11">
        <v>710000</v>
      </c>
      <c r="B86" s="61" t="s">
        <v>122</v>
      </c>
      <c r="C86" s="62" t="s">
        <v>123</v>
      </c>
      <c r="D86" s="71">
        <f t="shared" ref="D86:M86" si="87">D87+D91+D93+D95+D100+D104+D106+D108</f>
        <v>42986678</v>
      </c>
      <c r="E86" s="71">
        <f t="shared" si="87"/>
        <v>0</v>
      </c>
      <c r="F86" s="71">
        <f t="shared" si="87"/>
        <v>42986678</v>
      </c>
      <c r="G86" s="71">
        <f t="shared" si="87"/>
        <v>0</v>
      </c>
      <c r="H86" s="72">
        <f t="shared" si="87"/>
        <v>33085976.359999999</v>
      </c>
      <c r="I86" s="72">
        <f t="shared" si="87"/>
        <v>0</v>
      </c>
      <c r="J86" s="71">
        <f t="shared" si="87"/>
        <v>43880233</v>
      </c>
      <c r="K86" s="71">
        <f t="shared" si="87"/>
        <v>0</v>
      </c>
      <c r="L86" s="15">
        <f t="shared" si="87"/>
        <v>893555</v>
      </c>
      <c r="M86" s="15">
        <f t="shared" si="87"/>
        <v>0</v>
      </c>
      <c r="N86" s="7">
        <f t="shared" si="85"/>
        <v>76.96797682295896</v>
      </c>
      <c r="O86" s="7" t="e">
        <f t="shared" si="85"/>
        <v>#DIV/0!</v>
      </c>
      <c r="P86" s="7">
        <f t="shared" si="86"/>
        <v>102.07867888744508</v>
      </c>
      <c r="Q86" s="7"/>
    </row>
    <row r="87" spans="1:17" ht="30" x14ac:dyDescent="0.25">
      <c r="A87" s="16">
        <v>711000</v>
      </c>
      <c r="B87" s="73" t="s">
        <v>18</v>
      </c>
      <c r="C87" s="74" t="s">
        <v>124</v>
      </c>
      <c r="D87" s="75">
        <f t="shared" ref="D87:M87" si="88">D88+D89+D90</f>
        <v>250</v>
      </c>
      <c r="E87" s="75">
        <f t="shared" si="88"/>
        <v>0</v>
      </c>
      <c r="F87" s="75">
        <f t="shared" si="88"/>
        <v>250</v>
      </c>
      <c r="G87" s="75">
        <f t="shared" si="88"/>
        <v>0</v>
      </c>
      <c r="H87" s="76">
        <f t="shared" si="88"/>
        <v>0</v>
      </c>
      <c r="I87" s="76">
        <f t="shared" si="88"/>
        <v>0</v>
      </c>
      <c r="J87" s="75">
        <f t="shared" si="88"/>
        <v>250</v>
      </c>
      <c r="K87" s="75">
        <f t="shared" si="88"/>
        <v>0</v>
      </c>
      <c r="L87" s="17">
        <f t="shared" si="88"/>
        <v>0</v>
      </c>
      <c r="M87" s="17">
        <f t="shared" si="88"/>
        <v>0</v>
      </c>
      <c r="N87" s="7">
        <f t="shared" si="85"/>
        <v>0</v>
      </c>
      <c r="O87" s="7" t="e">
        <f t="shared" si="85"/>
        <v>#DIV/0!</v>
      </c>
      <c r="P87" s="7">
        <f t="shared" si="86"/>
        <v>100</v>
      </c>
      <c r="Q87" s="7"/>
    </row>
    <row r="88" spans="1:17" x14ac:dyDescent="0.25">
      <c r="A88" s="18">
        <v>711100</v>
      </c>
      <c r="B88" s="77" t="s">
        <v>125</v>
      </c>
      <c r="C88" s="78">
        <v>86</v>
      </c>
      <c r="D88" s="79">
        <v>250</v>
      </c>
      <c r="E88" s="79">
        <v>0</v>
      </c>
      <c r="F88" s="79">
        <v>250</v>
      </c>
      <c r="G88" s="79">
        <v>0</v>
      </c>
      <c r="H88" s="80">
        <v>0</v>
      </c>
      <c r="I88" s="80"/>
      <c r="J88" s="79">
        <v>250</v>
      </c>
      <c r="K88" s="79"/>
      <c r="L88" s="20">
        <f>J88-D88</f>
        <v>0</v>
      </c>
      <c r="M88" s="20">
        <f>K88-E88</f>
        <v>0</v>
      </c>
      <c r="N88" s="10">
        <f t="shared" si="85"/>
        <v>0</v>
      </c>
      <c r="O88" s="10" t="e">
        <f t="shared" si="85"/>
        <v>#DIV/0!</v>
      </c>
      <c r="P88" s="10">
        <f t="shared" si="86"/>
        <v>100</v>
      </c>
      <c r="Q88" s="10"/>
    </row>
    <row r="89" spans="1:17" x14ac:dyDescent="0.25">
      <c r="A89" s="18">
        <v>711200</v>
      </c>
      <c r="B89" s="68" t="s">
        <v>126</v>
      </c>
      <c r="C89" s="78">
        <v>87</v>
      </c>
      <c r="D89" s="79">
        <v>0</v>
      </c>
      <c r="E89" s="79">
        <v>0</v>
      </c>
      <c r="F89" s="79">
        <v>0</v>
      </c>
      <c r="G89" s="79">
        <v>0</v>
      </c>
      <c r="H89" s="80">
        <v>0</v>
      </c>
      <c r="I89" s="80"/>
      <c r="J89" s="79">
        <v>0</v>
      </c>
      <c r="K89" s="79"/>
      <c r="L89" s="20">
        <f t="shared" ref="L89:M90" si="89">J89-D89</f>
        <v>0</v>
      </c>
      <c r="M89" s="20">
        <f t="shared" si="89"/>
        <v>0</v>
      </c>
      <c r="N89" s="10"/>
      <c r="O89" s="10"/>
      <c r="P89" s="10"/>
      <c r="Q89" s="10"/>
    </row>
    <row r="90" spans="1:17" x14ac:dyDescent="0.25">
      <c r="A90" s="18">
        <v>711300</v>
      </c>
      <c r="B90" s="68" t="s">
        <v>127</v>
      </c>
      <c r="C90" s="78">
        <v>88</v>
      </c>
      <c r="D90" s="79">
        <v>0</v>
      </c>
      <c r="E90" s="79">
        <v>0</v>
      </c>
      <c r="F90" s="79">
        <v>0</v>
      </c>
      <c r="G90" s="79">
        <v>0</v>
      </c>
      <c r="H90" s="80">
        <v>0</v>
      </c>
      <c r="I90" s="80"/>
      <c r="J90" s="79">
        <v>0</v>
      </c>
      <c r="K90" s="79"/>
      <c r="L90" s="20">
        <f t="shared" si="89"/>
        <v>0</v>
      </c>
      <c r="M90" s="20">
        <f t="shared" si="89"/>
        <v>0</v>
      </c>
      <c r="N90" s="10"/>
      <c r="O90" s="10"/>
      <c r="P90" s="10"/>
      <c r="Q90" s="10"/>
    </row>
    <row r="91" spans="1:17" x14ac:dyDescent="0.25">
      <c r="A91" s="16">
        <v>712000</v>
      </c>
      <c r="B91" s="73" t="s">
        <v>19</v>
      </c>
      <c r="C91" s="74" t="s">
        <v>128</v>
      </c>
      <c r="D91" s="75">
        <f t="shared" ref="D91:M91" si="90">D92</f>
        <v>0</v>
      </c>
      <c r="E91" s="75">
        <f t="shared" si="90"/>
        <v>0</v>
      </c>
      <c r="F91" s="75">
        <f t="shared" si="90"/>
        <v>0</v>
      </c>
      <c r="G91" s="75">
        <f t="shared" si="90"/>
        <v>0</v>
      </c>
      <c r="H91" s="76">
        <f t="shared" si="90"/>
        <v>0</v>
      </c>
      <c r="I91" s="76">
        <f t="shared" si="90"/>
        <v>0</v>
      </c>
      <c r="J91" s="75">
        <f t="shared" si="90"/>
        <v>0</v>
      </c>
      <c r="K91" s="75">
        <f t="shared" si="90"/>
        <v>0</v>
      </c>
      <c r="L91" s="17">
        <f t="shared" si="90"/>
        <v>0</v>
      </c>
      <c r="M91" s="17">
        <f t="shared" si="90"/>
        <v>0</v>
      </c>
      <c r="N91" s="7"/>
      <c r="O91" s="7"/>
      <c r="P91" s="7"/>
      <c r="Q91" s="7"/>
    </row>
    <row r="92" spans="1:17" x14ac:dyDescent="0.25">
      <c r="A92" s="18">
        <v>712100</v>
      </c>
      <c r="B92" s="68" t="s">
        <v>19</v>
      </c>
      <c r="C92" s="81">
        <v>90</v>
      </c>
      <c r="D92" s="79">
        <v>0</v>
      </c>
      <c r="E92" s="79">
        <v>0</v>
      </c>
      <c r="F92" s="79">
        <v>0</v>
      </c>
      <c r="G92" s="79"/>
      <c r="H92" s="80">
        <v>0</v>
      </c>
      <c r="I92" s="80"/>
      <c r="J92" s="79">
        <v>0</v>
      </c>
      <c r="K92" s="79"/>
      <c r="L92" s="20">
        <f>J92-D92</f>
        <v>0</v>
      </c>
      <c r="M92" s="20">
        <f>K92-E92</f>
        <v>0</v>
      </c>
      <c r="N92" s="10"/>
      <c r="O92" s="10"/>
      <c r="P92" s="10"/>
      <c r="Q92" s="10"/>
    </row>
    <row r="93" spans="1:17" ht="30" x14ac:dyDescent="0.25">
      <c r="A93" s="16">
        <v>713000</v>
      </c>
      <c r="B93" s="73" t="s">
        <v>129</v>
      </c>
      <c r="C93" s="74" t="s">
        <v>130</v>
      </c>
      <c r="D93" s="75">
        <f t="shared" ref="D93:M93" si="91">D94</f>
        <v>5059048</v>
      </c>
      <c r="E93" s="75">
        <f t="shared" si="91"/>
        <v>0</v>
      </c>
      <c r="F93" s="75">
        <f t="shared" si="91"/>
        <v>5059048</v>
      </c>
      <c r="G93" s="75">
        <f t="shared" si="91"/>
        <v>0</v>
      </c>
      <c r="H93" s="76">
        <f t="shared" si="91"/>
        <v>3384507.99</v>
      </c>
      <c r="I93" s="76">
        <f t="shared" si="91"/>
        <v>0</v>
      </c>
      <c r="J93" s="75">
        <f t="shared" si="91"/>
        <v>5131603</v>
      </c>
      <c r="K93" s="75">
        <f t="shared" si="91"/>
        <v>0</v>
      </c>
      <c r="L93" s="17">
        <f t="shared" si="91"/>
        <v>72555</v>
      </c>
      <c r="M93" s="17">
        <f t="shared" si="91"/>
        <v>0</v>
      </c>
      <c r="N93" s="7">
        <f t="shared" si="85"/>
        <v>66.90009642130299</v>
      </c>
      <c r="O93" s="7" t="e">
        <f t="shared" si="85"/>
        <v>#DIV/0!</v>
      </c>
      <c r="P93" s="7">
        <f t="shared" si="86"/>
        <v>101.43416310736724</v>
      </c>
      <c r="Q93" s="7"/>
    </row>
    <row r="94" spans="1:17" x14ac:dyDescent="0.25">
      <c r="A94" s="18">
        <v>713100</v>
      </c>
      <c r="B94" s="68" t="s">
        <v>129</v>
      </c>
      <c r="C94" s="78">
        <v>92</v>
      </c>
      <c r="D94" s="79">
        <v>5059048</v>
      </c>
      <c r="E94" s="79">
        <v>0</v>
      </c>
      <c r="F94" s="79">
        <v>5059048</v>
      </c>
      <c r="G94" s="79">
        <v>0</v>
      </c>
      <c r="H94" s="80">
        <v>3384507.99</v>
      </c>
      <c r="I94" s="80"/>
      <c r="J94" s="79">
        <v>5131603</v>
      </c>
      <c r="K94" s="79"/>
      <c r="L94" s="20">
        <f>J94-D94</f>
        <v>72555</v>
      </c>
      <c r="M94" s="20">
        <f>K94-E94</f>
        <v>0</v>
      </c>
      <c r="N94" s="10">
        <f t="shared" si="85"/>
        <v>66.90009642130299</v>
      </c>
      <c r="O94" s="10" t="e">
        <f t="shared" si="85"/>
        <v>#DIV/0!</v>
      </c>
      <c r="P94" s="10">
        <f t="shared" si="86"/>
        <v>101.43416310736724</v>
      </c>
      <c r="Q94" s="10"/>
    </row>
    <row r="95" spans="1:17" ht="30" x14ac:dyDescent="0.25">
      <c r="A95" s="21" t="s">
        <v>131</v>
      </c>
      <c r="B95" s="82" t="s">
        <v>21</v>
      </c>
      <c r="C95" s="83" t="s">
        <v>132</v>
      </c>
      <c r="D95" s="75">
        <f t="shared" ref="D95:M95" si="92">D96+D97+D98+D99</f>
        <v>2585700</v>
      </c>
      <c r="E95" s="75">
        <f t="shared" si="92"/>
        <v>0</v>
      </c>
      <c r="F95" s="75">
        <f t="shared" si="92"/>
        <v>2585700</v>
      </c>
      <c r="G95" s="75">
        <f t="shared" si="92"/>
        <v>0</v>
      </c>
      <c r="H95" s="76">
        <f t="shared" si="92"/>
        <v>1877247.42</v>
      </c>
      <c r="I95" s="76">
        <f t="shared" si="92"/>
        <v>0</v>
      </c>
      <c r="J95" s="75">
        <f t="shared" si="92"/>
        <v>3006700</v>
      </c>
      <c r="K95" s="75">
        <f t="shared" si="92"/>
        <v>0</v>
      </c>
      <c r="L95" s="17">
        <f t="shared" si="92"/>
        <v>421000</v>
      </c>
      <c r="M95" s="17">
        <f t="shared" si="92"/>
        <v>0</v>
      </c>
      <c r="N95" s="7">
        <f t="shared" si="85"/>
        <v>72.601130061492043</v>
      </c>
      <c r="O95" s="7" t="e">
        <f t="shared" si="85"/>
        <v>#DIV/0!</v>
      </c>
      <c r="P95" s="7">
        <f t="shared" si="86"/>
        <v>116.28185791081718</v>
      </c>
      <c r="Q95" s="7"/>
    </row>
    <row r="96" spans="1:17" x14ac:dyDescent="0.25">
      <c r="A96" s="18">
        <v>714100</v>
      </c>
      <c r="B96" s="68" t="s">
        <v>21</v>
      </c>
      <c r="C96" s="78">
        <v>94</v>
      </c>
      <c r="D96" s="79">
        <v>2584000</v>
      </c>
      <c r="E96" s="79">
        <v>0</v>
      </c>
      <c r="F96" s="79">
        <v>2584000</v>
      </c>
      <c r="G96" s="79">
        <v>0</v>
      </c>
      <c r="H96" s="80">
        <v>1877247.42</v>
      </c>
      <c r="I96" s="80"/>
      <c r="J96" s="79">
        <v>3005000</v>
      </c>
      <c r="K96" s="79"/>
      <c r="L96" s="20">
        <f t="shared" ref="L96:M99" si="93">J96-D96</f>
        <v>421000</v>
      </c>
      <c r="M96" s="20">
        <f t="shared" si="93"/>
        <v>0</v>
      </c>
      <c r="N96" s="10">
        <f t="shared" si="85"/>
        <v>72.648893962848291</v>
      </c>
      <c r="O96" s="10" t="e">
        <f t="shared" si="85"/>
        <v>#DIV/0!</v>
      </c>
      <c r="P96" s="10">
        <f t="shared" si="86"/>
        <v>116.29256965944272</v>
      </c>
      <c r="Q96" s="10"/>
    </row>
    <row r="97" spans="1:17" x14ac:dyDescent="0.25">
      <c r="A97" s="18">
        <v>714200</v>
      </c>
      <c r="B97" s="68" t="s">
        <v>133</v>
      </c>
      <c r="C97" s="78">
        <v>95</v>
      </c>
      <c r="D97" s="79">
        <v>100</v>
      </c>
      <c r="E97" s="79">
        <v>0</v>
      </c>
      <c r="F97" s="79">
        <v>100</v>
      </c>
      <c r="G97" s="79">
        <v>0</v>
      </c>
      <c r="H97" s="80">
        <v>0</v>
      </c>
      <c r="I97" s="80"/>
      <c r="J97" s="79">
        <v>100</v>
      </c>
      <c r="K97" s="79"/>
      <c r="L97" s="20">
        <f t="shared" si="93"/>
        <v>0</v>
      </c>
      <c r="M97" s="20">
        <f t="shared" si="93"/>
        <v>0</v>
      </c>
      <c r="N97" s="10">
        <f t="shared" si="85"/>
        <v>0</v>
      </c>
      <c r="O97" s="10" t="e">
        <f t="shared" si="85"/>
        <v>#DIV/0!</v>
      </c>
      <c r="P97" s="10">
        <f t="shared" si="86"/>
        <v>100</v>
      </c>
      <c r="Q97" s="10"/>
    </row>
    <row r="98" spans="1:17" x14ac:dyDescent="0.25">
      <c r="A98" s="18">
        <v>714300</v>
      </c>
      <c r="B98" s="68" t="s">
        <v>134</v>
      </c>
      <c r="C98" s="78">
        <v>96</v>
      </c>
      <c r="D98" s="79">
        <v>1600</v>
      </c>
      <c r="E98" s="79">
        <v>0</v>
      </c>
      <c r="F98" s="79">
        <v>1600</v>
      </c>
      <c r="G98" s="79">
        <v>0</v>
      </c>
      <c r="H98" s="80">
        <v>0</v>
      </c>
      <c r="I98" s="80"/>
      <c r="J98" s="79">
        <v>1600</v>
      </c>
      <c r="K98" s="79"/>
      <c r="L98" s="20">
        <f t="shared" si="93"/>
        <v>0</v>
      </c>
      <c r="M98" s="20">
        <f t="shared" si="93"/>
        <v>0</v>
      </c>
      <c r="N98" s="10">
        <f t="shared" si="85"/>
        <v>0</v>
      </c>
      <c r="O98" s="10" t="e">
        <f t="shared" si="85"/>
        <v>#DIV/0!</v>
      </c>
      <c r="P98" s="10">
        <f t="shared" si="86"/>
        <v>100</v>
      </c>
      <c r="Q98" s="10"/>
    </row>
    <row r="99" spans="1:17" x14ac:dyDescent="0.25">
      <c r="A99" s="18">
        <v>714900</v>
      </c>
      <c r="B99" s="68" t="s">
        <v>135</v>
      </c>
      <c r="C99" s="78">
        <v>97</v>
      </c>
      <c r="D99" s="79">
        <v>0</v>
      </c>
      <c r="E99" s="79">
        <v>0</v>
      </c>
      <c r="F99" s="79">
        <v>0</v>
      </c>
      <c r="G99" s="79">
        <v>0</v>
      </c>
      <c r="H99" s="80"/>
      <c r="I99" s="80"/>
      <c r="J99" s="79"/>
      <c r="K99" s="79"/>
      <c r="L99" s="20">
        <f t="shared" si="93"/>
        <v>0</v>
      </c>
      <c r="M99" s="20">
        <f t="shared" si="93"/>
        <v>0</v>
      </c>
      <c r="N99" s="10" t="e">
        <f t="shared" si="85"/>
        <v>#DIV/0!</v>
      </c>
      <c r="O99" s="10" t="e">
        <f t="shared" si="85"/>
        <v>#DIV/0!</v>
      </c>
      <c r="P99" s="10" t="e">
        <f t="shared" si="86"/>
        <v>#DIV/0!</v>
      </c>
      <c r="Q99" s="10"/>
    </row>
    <row r="100" spans="1:17" ht="30" x14ac:dyDescent="0.25">
      <c r="A100" s="21">
        <v>715000</v>
      </c>
      <c r="B100" s="73" t="s">
        <v>22</v>
      </c>
      <c r="C100" s="83" t="s">
        <v>136</v>
      </c>
      <c r="D100" s="75">
        <f t="shared" ref="D100:M100" si="94">D101+D102+D103</f>
        <v>41680</v>
      </c>
      <c r="E100" s="75">
        <f t="shared" si="94"/>
        <v>0</v>
      </c>
      <c r="F100" s="75">
        <f t="shared" si="94"/>
        <v>41680</v>
      </c>
      <c r="G100" s="75">
        <f t="shared" si="94"/>
        <v>0</v>
      </c>
      <c r="H100" s="76">
        <f t="shared" si="94"/>
        <v>823.21</v>
      </c>
      <c r="I100" s="76">
        <f t="shared" si="94"/>
        <v>0</v>
      </c>
      <c r="J100" s="75">
        <f t="shared" si="94"/>
        <v>41680</v>
      </c>
      <c r="K100" s="75">
        <f t="shared" si="94"/>
        <v>0</v>
      </c>
      <c r="L100" s="17">
        <f t="shared" si="94"/>
        <v>0</v>
      </c>
      <c r="M100" s="17">
        <f t="shared" si="94"/>
        <v>0</v>
      </c>
      <c r="N100" s="7">
        <f t="shared" si="85"/>
        <v>1.9750719769673706</v>
      </c>
      <c r="O100" s="7" t="e">
        <f t="shared" si="85"/>
        <v>#DIV/0!</v>
      </c>
      <c r="P100" s="7">
        <f t="shared" si="86"/>
        <v>100</v>
      </c>
      <c r="Q100" s="7"/>
    </row>
    <row r="101" spans="1:17" x14ac:dyDescent="0.25">
      <c r="A101" s="18">
        <v>715100</v>
      </c>
      <c r="B101" s="68" t="s">
        <v>137</v>
      </c>
      <c r="C101" s="78">
        <v>99</v>
      </c>
      <c r="D101" s="79">
        <v>11330</v>
      </c>
      <c r="E101" s="79">
        <v>0</v>
      </c>
      <c r="F101" s="79">
        <v>11330</v>
      </c>
      <c r="G101" s="79">
        <v>0</v>
      </c>
      <c r="H101" s="80">
        <v>345.9</v>
      </c>
      <c r="I101" s="80"/>
      <c r="J101" s="79">
        <v>11330</v>
      </c>
      <c r="K101" s="79"/>
      <c r="L101" s="20">
        <f t="shared" ref="L101:M103" si="95">J101-D101</f>
        <v>0</v>
      </c>
      <c r="M101" s="20">
        <f t="shared" si="95"/>
        <v>0</v>
      </c>
      <c r="N101" s="10">
        <f t="shared" si="85"/>
        <v>3.052956751985878</v>
      </c>
      <c r="O101" s="10" t="e">
        <f t="shared" si="85"/>
        <v>#DIV/0!</v>
      </c>
      <c r="P101" s="10">
        <f t="shared" si="86"/>
        <v>100</v>
      </c>
      <c r="Q101" s="10"/>
    </row>
    <row r="102" spans="1:17" x14ac:dyDescent="0.25">
      <c r="A102" s="18">
        <v>715200</v>
      </c>
      <c r="B102" s="68" t="s">
        <v>138</v>
      </c>
      <c r="C102" s="78">
        <v>100</v>
      </c>
      <c r="D102" s="79">
        <v>15350</v>
      </c>
      <c r="E102" s="79">
        <v>0</v>
      </c>
      <c r="F102" s="79">
        <v>15350</v>
      </c>
      <c r="G102" s="79">
        <v>0</v>
      </c>
      <c r="H102" s="80">
        <v>477.31</v>
      </c>
      <c r="I102" s="80"/>
      <c r="J102" s="79">
        <v>15350</v>
      </c>
      <c r="K102" s="79"/>
      <c r="L102" s="20">
        <f t="shared" si="95"/>
        <v>0</v>
      </c>
      <c r="M102" s="20">
        <f t="shared" si="95"/>
        <v>0</v>
      </c>
      <c r="N102" s="10">
        <f t="shared" si="85"/>
        <v>3.1095114006514657</v>
      </c>
      <c r="O102" s="10" t="e">
        <f t="shared" si="85"/>
        <v>#DIV/0!</v>
      </c>
      <c r="P102" s="10">
        <f t="shared" si="86"/>
        <v>100</v>
      </c>
      <c r="Q102" s="10"/>
    </row>
    <row r="103" spans="1:17" x14ac:dyDescent="0.25">
      <c r="A103" s="18">
        <v>715300</v>
      </c>
      <c r="B103" s="68" t="s">
        <v>139</v>
      </c>
      <c r="C103" s="78">
        <v>101</v>
      </c>
      <c r="D103" s="79">
        <v>15000</v>
      </c>
      <c r="E103" s="79">
        <v>0</v>
      </c>
      <c r="F103" s="79">
        <v>15000</v>
      </c>
      <c r="G103" s="79">
        <v>0</v>
      </c>
      <c r="H103" s="80">
        <v>0</v>
      </c>
      <c r="I103" s="80"/>
      <c r="J103" s="79">
        <v>15000</v>
      </c>
      <c r="K103" s="79"/>
      <c r="L103" s="20">
        <f t="shared" si="95"/>
        <v>0</v>
      </c>
      <c r="M103" s="20">
        <f t="shared" si="95"/>
        <v>0</v>
      </c>
      <c r="N103" s="10">
        <f t="shared" si="85"/>
        <v>0</v>
      </c>
      <c r="O103" s="10" t="e">
        <f t="shared" si="85"/>
        <v>#DIV/0!</v>
      </c>
      <c r="P103" s="10">
        <f t="shared" si="86"/>
        <v>100</v>
      </c>
      <c r="Q103" s="10"/>
    </row>
    <row r="104" spans="1:17" ht="30" x14ac:dyDescent="0.25">
      <c r="A104" s="21">
        <v>716000</v>
      </c>
      <c r="B104" s="73" t="s">
        <v>23</v>
      </c>
      <c r="C104" s="83" t="s">
        <v>140</v>
      </c>
      <c r="D104" s="75">
        <f t="shared" ref="D104:M104" si="96">D105</f>
        <v>0</v>
      </c>
      <c r="E104" s="75">
        <f t="shared" si="96"/>
        <v>0</v>
      </c>
      <c r="F104" s="75">
        <f t="shared" si="96"/>
        <v>0</v>
      </c>
      <c r="G104" s="75">
        <f t="shared" si="96"/>
        <v>0</v>
      </c>
      <c r="H104" s="76">
        <f t="shared" si="96"/>
        <v>0</v>
      </c>
      <c r="I104" s="76">
        <f t="shared" si="96"/>
        <v>0</v>
      </c>
      <c r="J104" s="75">
        <f t="shared" si="96"/>
        <v>0</v>
      </c>
      <c r="K104" s="75">
        <f t="shared" si="96"/>
        <v>0</v>
      </c>
      <c r="L104" s="17">
        <f t="shared" si="96"/>
        <v>0</v>
      </c>
      <c r="M104" s="17">
        <f t="shared" si="96"/>
        <v>0</v>
      </c>
      <c r="N104" s="7"/>
      <c r="O104" s="7"/>
      <c r="P104" s="7"/>
      <c r="Q104" s="7"/>
    </row>
    <row r="105" spans="1:17" x14ac:dyDescent="0.25">
      <c r="A105" s="18">
        <v>716100</v>
      </c>
      <c r="B105" s="68" t="s">
        <v>23</v>
      </c>
      <c r="C105" s="81">
        <v>103</v>
      </c>
      <c r="D105" s="79">
        <v>0</v>
      </c>
      <c r="E105" s="79">
        <v>0</v>
      </c>
      <c r="F105" s="79">
        <v>0</v>
      </c>
      <c r="G105" s="79">
        <v>0</v>
      </c>
      <c r="H105" s="80">
        <v>0</v>
      </c>
      <c r="I105" s="80"/>
      <c r="J105" s="79">
        <v>0</v>
      </c>
      <c r="K105" s="79"/>
      <c r="L105" s="20">
        <f>J105-D105</f>
        <v>0</v>
      </c>
      <c r="M105" s="20">
        <f>K105-E105</f>
        <v>0</v>
      </c>
      <c r="N105" s="10"/>
      <c r="O105" s="10"/>
      <c r="P105" s="10"/>
      <c r="Q105" s="10"/>
    </row>
    <row r="106" spans="1:17" ht="30" x14ac:dyDescent="0.25">
      <c r="A106" s="21">
        <v>717000</v>
      </c>
      <c r="B106" s="73" t="s">
        <v>24</v>
      </c>
      <c r="C106" s="83" t="s">
        <v>141</v>
      </c>
      <c r="D106" s="75">
        <f t="shared" ref="D106:M106" si="97">D107</f>
        <v>34600000</v>
      </c>
      <c r="E106" s="75">
        <f t="shared" si="97"/>
        <v>0</v>
      </c>
      <c r="F106" s="75">
        <f t="shared" si="97"/>
        <v>34600000</v>
      </c>
      <c r="G106" s="75">
        <f t="shared" si="97"/>
        <v>0</v>
      </c>
      <c r="H106" s="76">
        <f t="shared" si="97"/>
        <v>27420661.489999998</v>
      </c>
      <c r="I106" s="76">
        <f t="shared" si="97"/>
        <v>0</v>
      </c>
      <c r="J106" s="75">
        <f t="shared" si="97"/>
        <v>35000000</v>
      </c>
      <c r="K106" s="75">
        <f t="shared" si="97"/>
        <v>0</v>
      </c>
      <c r="L106" s="17">
        <f t="shared" si="97"/>
        <v>400000</v>
      </c>
      <c r="M106" s="17">
        <f t="shared" si="97"/>
        <v>0</v>
      </c>
      <c r="N106" s="7">
        <f t="shared" si="85"/>
        <v>79.250466734104037</v>
      </c>
      <c r="O106" s="7" t="e">
        <f t="shared" si="85"/>
        <v>#DIV/0!</v>
      </c>
      <c r="P106" s="7">
        <f t="shared" si="86"/>
        <v>101.15606936416187</v>
      </c>
      <c r="Q106" s="7"/>
    </row>
    <row r="107" spans="1:17" x14ac:dyDescent="0.25">
      <c r="A107" s="18">
        <v>717100</v>
      </c>
      <c r="B107" s="77" t="s">
        <v>142</v>
      </c>
      <c r="C107" s="78">
        <v>105</v>
      </c>
      <c r="D107" s="79">
        <v>34600000</v>
      </c>
      <c r="E107" s="79">
        <v>0</v>
      </c>
      <c r="F107" s="79">
        <v>34600000</v>
      </c>
      <c r="G107" s="79">
        <v>0</v>
      </c>
      <c r="H107" s="80">
        <v>27420661.489999998</v>
      </c>
      <c r="I107" s="80"/>
      <c r="J107" s="79">
        <v>35000000</v>
      </c>
      <c r="K107" s="79"/>
      <c r="L107" s="20">
        <f>J107-D107</f>
        <v>400000</v>
      </c>
      <c r="M107" s="20">
        <f>K107-E107</f>
        <v>0</v>
      </c>
      <c r="N107" s="10">
        <f t="shared" si="85"/>
        <v>79.250466734104037</v>
      </c>
      <c r="O107" s="10" t="e">
        <f t="shared" si="85"/>
        <v>#DIV/0!</v>
      </c>
      <c r="P107" s="10">
        <f t="shared" si="86"/>
        <v>101.15606936416187</v>
      </c>
      <c r="Q107" s="10"/>
    </row>
    <row r="108" spans="1:17" ht="30" x14ac:dyDescent="0.25">
      <c r="A108" s="21">
        <v>719000</v>
      </c>
      <c r="B108" s="73" t="s">
        <v>25</v>
      </c>
      <c r="C108" s="83" t="s">
        <v>143</v>
      </c>
      <c r="D108" s="75">
        <f t="shared" ref="D108:M108" si="98">D109</f>
        <v>700000</v>
      </c>
      <c r="E108" s="75">
        <f t="shared" si="98"/>
        <v>0</v>
      </c>
      <c r="F108" s="75">
        <f t="shared" si="98"/>
        <v>700000</v>
      </c>
      <c r="G108" s="75">
        <f t="shared" si="98"/>
        <v>0</v>
      </c>
      <c r="H108" s="76">
        <f t="shared" si="98"/>
        <v>402736.25</v>
      </c>
      <c r="I108" s="76">
        <f t="shared" si="98"/>
        <v>0</v>
      </c>
      <c r="J108" s="75">
        <f t="shared" si="98"/>
        <v>700000</v>
      </c>
      <c r="K108" s="75">
        <f t="shared" si="98"/>
        <v>0</v>
      </c>
      <c r="L108" s="17">
        <f t="shared" si="98"/>
        <v>0</v>
      </c>
      <c r="M108" s="17">
        <f t="shared" si="98"/>
        <v>0</v>
      </c>
      <c r="N108" s="7">
        <f t="shared" si="85"/>
        <v>57.533749999999998</v>
      </c>
      <c r="O108" s="7" t="e">
        <f t="shared" si="85"/>
        <v>#DIV/0!</v>
      </c>
      <c r="P108" s="7">
        <f t="shared" si="86"/>
        <v>100</v>
      </c>
      <c r="Q108" s="7"/>
    </row>
    <row r="109" spans="1:17" x14ac:dyDescent="0.25">
      <c r="A109" s="18">
        <v>719100</v>
      </c>
      <c r="B109" s="77" t="s">
        <v>25</v>
      </c>
      <c r="C109" s="78">
        <v>107</v>
      </c>
      <c r="D109" s="84">
        <v>700000</v>
      </c>
      <c r="E109" s="84">
        <v>0</v>
      </c>
      <c r="F109" s="84">
        <v>700000</v>
      </c>
      <c r="G109" s="84">
        <v>0</v>
      </c>
      <c r="H109" s="85">
        <v>402736.25</v>
      </c>
      <c r="I109" s="85"/>
      <c r="J109" s="84">
        <v>700000</v>
      </c>
      <c r="K109" s="79"/>
      <c r="L109" s="20">
        <f>J109-D109</f>
        <v>0</v>
      </c>
      <c r="M109" s="20">
        <f>K109-E109</f>
        <v>0</v>
      </c>
      <c r="N109" s="10">
        <f t="shared" si="85"/>
        <v>57.533749999999998</v>
      </c>
      <c r="O109" s="10" t="e">
        <f t="shared" si="85"/>
        <v>#DIV/0!</v>
      </c>
      <c r="P109" s="10">
        <f t="shared" si="86"/>
        <v>100</v>
      </c>
      <c r="Q109" s="10"/>
    </row>
    <row r="110" spans="1:17" ht="60" x14ac:dyDescent="0.25">
      <c r="A110" s="22">
        <v>720000</v>
      </c>
      <c r="B110" s="61" t="s">
        <v>144</v>
      </c>
      <c r="C110" s="86" t="s">
        <v>145</v>
      </c>
      <c r="D110" s="71">
        <f t="shared" ref="D110:M110" si="99">D111+D118+D124+D126+D129</f>
        <v>22558575</v>
      </c>
      <c r="E110" s="71">
        <f t="shared" si="99"/>
        <v>108400</v>
      </c>
      <c r="F110" s="71">
        <f t="shared" si="99"/>
        <v>22558575</v>
      </c>
      <c r="G110" s="71">
        <f t="shared" si="99"/>
        <v>108400</v>
      </c>
      <c r="H110" s="72">
        <f t="shared" si="99"/>
        <v>14016474.510000002</v>
      </c>
      <c r="I110" s="72">
        <f t="shared" si="99"/>
        <v>49954.090000000004</v>
      </c>
      <c r="J110" s="71">
        <f t="shared" si="99"/>
        <v>22770515</v>
      </c>
      <c r="K110" s="71">
        <f t="shared" si="99"/>
        <v>107050</v>
      </c>
      <c r="L110" s="15">
        <f t="shared" si="99"/>
        <v>211940</v>
      </c>
      <c r="M110" s="15">
        <f t="shared" si="99"/>
        <v>-1350</v>
      </c>
      <c r="N110" s="7">
        <f t="shared" si="85"/>
        <v>62.133687566701354</v>
      </c>
      <c r="O110" s="7">
        <f t="shared" si="85"/>
        <v>46.083108856088565</v>
      </c>
      <c r="P110" s="7">
        <f t="shared" si="86"/>
        <v>100.93950969864009</v>
      </c>
      <c r="Q110" s="7">
        <f t="shared" si="86"/>
        <v>98.754612546125458</v>
      </c>
    </row>
    <row r="111" spans="1:17" ht="60" x14ac:dyDescent="0.25">
      <c r="A111" s="21">
        <v>721000</v>
      </c>
      <c r="B111" s="82" t="s">
        <v>28</v>
      </c>
      <c r="C111" s="86" t="s">
        <v>146</v>
      </c>
      <c r="D111" s="75">
        <f t="shared" ref="D111:M111" si="100">D112+D113+D114+D115+D116+D117</f>
        <v>419720</v>
      </c>
      <c r="E111" s="75">
        <f t="shared" si="100"/>
        <v>0</v>
      </c>
      <c r="F111" s="75">
        <f t="shared" si="100"/>
        <v>419720</v>
      </c>
      <c r="G111" s="75">
        <f t="shared" si="100"/>
        <v>0</v>
      </c>
      <c r="H111" s="76">
        <f t="shared" si="100"/>
        <v>301454.13</v>
      </c>
      <c r="I111" s="76">
        <f t="shared" si="100"/>
        <v>0</v>
      </c>
      <c r="J111" s="75">
        <f t="shared" si="100"/>
        <v>436720</v>
      </c>
      <c r="K111" s="75">
        <f t="shared" si="100"/>
        <v>0</v>
      </c>
      <c r="L111" s="17">
        <f t="shared" si="100"/>
        <v>17000</v>
      </c>
      <c r="M111" s="17">
        <f t="shared" si="100"/>
        <v>0</v>
      </c>
      <c r="N111" s="7">
        <f t="shared" si="85"/>
        <v>71.822674640236357</v>
      </c>
      <c r="O111" s="7" t="e">
        <f t="shared" si="85"/>
        <v>#DIV/0!</v>
      </c>
      <c r="P111" s="7">
        <f t="shared" si="86"/>
        <v>104.05031926045936</v>
      </c>
      <c r="Q111" s="7"/>
    </row>
    <row r="112" spans="1:17" x14ac:dyDescent="0.25">
      <c r="A112" s="18">
        <v>721100</v>
      </c>
      <c r="B112" s="68" t="s">
        <v>147</v>
      </c>
      <c r="C112" s="78">
        <v>110</v>
      </c>
      <c r="D112" s="79">
        <v>0</v>
      </c>
      <c r="E112" s="79">
        <v>0</v>
      </c>
      <c r="F112" s="79">
        <v>0</v>
      </c>
      <c r="G112" s="79">
        <v>0</v>
      </c>
      <c r="H112" s="80">
        <v>0</v>
      </c>
      <c r="I112" s="80"/>
      <c r="J112" s="79">
        <v>0</v>
      </c>
      <c r="K112" s="79"/>
      <c r="L112" s="20">
        <f t="shared" ref="L112:M117" si="101">J112-D112</f>
        <v>0</v>
      </c>
      <c r="M112" s="20">
        <f t="shared" si="101"/>
        <v>0</v>
      </c>
      <c r="N112" s="10"/>
      <c r="O112" s="10"/>
      <c r="P112" s="10"/>
      <c r="Q112" s="10"/>
    </row>
    <row r="113" spans="1:17" x14ac:dyDescent="0.25">
      <c r="A113" s="18">
        <v>721200</v>
      </c>
      <c r="B113" s="68" t="s">
        <v>148</v>
      </c>
      <c r="C113" s="78">
        <v>111</v>
      </c>
      <c r="D113" s="79">
        <v>419220</v>
      </c>
      <c r="E113" s="79">
        <v>0</v>
      </c>
      <c r="F113" s="79">
        <v>419220</v>
      </c>
      <c r="G113" s="79">
        <v>0</v>
      </c>
      <c r="H113" s="80">
        <v>301368.95</v>
      </c>
      <c r="I113" s="80"/>
      <c r="J113" s="79">
        <v>436220</v>
      </c>
      <c r="K113" s="79"/>
      <c r="L113" s="20">
        <f t="shared" si="101"/>
        <v>17000</v>
      </c>
      <c r="M113" s="20">
        <f t="shared" si="101"/>
        <v>0</v>
      </c>
      <c r="N113" s="10">
        <f t="shared" si="85"/>
        <v>71.888018224321357</v>
      </c>
      <c r="O113" s="10" t="e">
        <f t="shared" si="85"/>
        <v>#DIV/0!</v>
      </c>
      <c r="P113" s="10">
        <f t="shared" si="86"/>
        <v>104.0551500405515</v>
      </c>
      <c r="Q113" s="10"/>
    </row>
    <row r="114" spans="1:17" x14ac:dyDescent="0.25">
      <c r="A114" s="18">
        <v>721300</v>
      </c>
      <c r="B114" s="68" t="s">
        <v>149</v>
      </c>
      <c r="C114" s="78">
        <v>112</v>
      </c>
      <c r="D114" s="79">
        <v>0</v>
      </c>
      <c r="E114" s="79">
        <v>0</v>
      </c>
      <c r="F114" s="79">
        <v>0</v>
      </c>
      <c r="G114" s="79">
        <v>0</v>
      </c>
      <c r="H114" s="80">
        <v>0</v>
      </c>
      <c r="I114" s="80"/>
      <c r="J114" s="79">
        <v>0</v>
      </c>
      <c r="K114" s="79"/>
      <c r="L114" s="20">
        <f t="shared" si="101"/>
        <v>0</v>
      </c>
      <c r="M114" s="20">
        <f t="shared" si="101"/>
        <v>0</v>
      </c>
      <c r="N114" s="10"/>
      <c r="O114" s="10"/>
      <c r="P114" s="10"/>
      <c r="Q114" s="10"/>
    </row>
    <row r="115" spans="1:17" x14ac:dyDescent="0.25">
      <c r="A115" s="18">
        <v>721400</v>
      </c>
      <c r="B115" s="68" t="s">
        <v>150</v>
      </c>
      <c r="C115" s="78">
        <v>113</v>
      </c>
      <c r="D115" s="79">
        <v>0</v>
      </c>
      <c r="E115" s="79">
        <v>0</v>
      </c>
      <c r="F115" s="79">
        <v>0</v>
      </c>
      <c r="G115" s="79">
        <v>0</v>
      </c>
      <c r="H115" s="80">
        <v>0</v>
      </c>
      <c r="I115" s="80"/>
      <c r="J115" s="79">
        <v>0</v>
      </c>
      <c r="K115" s="79"/>
      <c r="L115" s="20">
        <f t="shared" si="101"/>
        <v>0</v>
      </c>
      <c r="M115" s="20">
        <f t="shared" si="101"/>
        <v>0</v>
      </c>
      <c r="N115" s="10"/>
      <c r="O115" s="10"/>
      <c r="P115" s="10"/>
      <c r="Q115" s="10"/>
    </row>
    <row r="116" spans="1:17" x14ac:dyDescent="0.25">
      <c r="A116" s="18">
        <v>721500</v>
      </c>
      <c r="B116" s="68" t="s">
        <v>151</v>
      </c>
      <c r="C116" s="78">
        <v>114</v>
      </c>
      <c r="D116" s="79">
        <v>0</v>
      </c>
      <c r="E116" s="79">
        <v>0</v>
      </c>
      <c r="F116" s="79">
        <v>0</v>
      </c>
      <c r="G116" s="79">
        <v>0</v>
      </c>
      <c r="H116" s="80">
        <v>0</v>
      </c>
      <c r="I116" s="80"/>
      <c r="J116" s="79">
        <v>0</v>
      </c>
      <c r="K116" s="79"/>
      <c r="L116" s="20">
        <f t="shared" si="101"/>
        <v>0</v>
      </c>
      <c r="M116" s="20">
        <f t="shared" si="101"/>
        <v>0</v>
      </c>
      <c r="N116" s="10"/>
      <c r="O116" s="10"/>
      <c r="P116" s="10"/>
      <c r="Q116" s="10"/>
    </row>
    <row r="117" spans="1:17" ht="30" x14ac:dyDescent="0.25">
      <c r="A117" s="23">
        <v>721600</v>
      </c>
      <c r="B117" s="68" t="s">
        <v>152</v>
      </c>
      <c r="C117" s="78">
        <v>115</v>
      </c>
      <c r="D117" s="79">
        <v>500</v>
      </c>
      <c r="E117" s="79">
        <v>0</v>
      </c>
      <c r="F117" s="79">
        <v>500</v>
      </c>
      <c r="G117" s="79">
        <v>0</v>
      </c>
      <c r="H117" s="80">
        <v>85.18</v>
      </c>
      <c r="I117" s="80"/>
      <c r="J117" s="79">
        <v>500</v>
      </c>
      <c r="K117" s="79"/>
      <c r="L117" s="20">
        <f t="shared" si="101"/>
        <v>0</v>
      </c>
      <c r="M117" s="20">
        <f t="shared" si="101"/>
        <v>0</v>
      </c>
      <c r="N117" s="10">
        <f t="shared" si="85"/>
        <v>17.036000000000001</v>
      </c>
      <c r="O117" s="10" t="e">
        <f t="shared" si="85"/>
        <v>#DIV/0!</v>
      </c>
      <c r="P117" s="10">
        <f t="shared" si="86"/>
        <v>100</v>
      </c>
      <c r="Q117" s="10"/>
    </row>
    <row r="118" spans="1:17" ht="60" x14ac:dyDescent="0.25">
      <c r="A118" s="21">
        <v>722000</v>
      </c>
      <c r="B118" s="82" t="s">
        <v>29</v>
      </c>
      <c r="C118" s="86" t="s">
        <v>153</v>
      </c>
      <c r="D118" s="75">
        <f t="shared" ref="D118:M118" si="102">D119+D120+D121+D122+D123</f>
        <v>21120600</v>
      </c>
      <c r="E118" s="75">
        <f t="shared" si="102"/>
        <v>91400</v>
      </c>
      <c r="F118" s="75">
        <f t="shared" si="102"/>
        <v>21120600</v>
      </c>
      <c r="G118" s="75">
        <f t="shared" si="102"/>
        <v>91400</v>
      </c>
      <c r="H118" s="76">
        <f t="shared" si="102"/>
        <v>13380919.51</v>
      </c>
      <c r="I118" s="76">
        <f t="shared" si="102"/>
        <v>38631.69</v>
      </c>
      <c r="J118" s="75">
        <f t="shared" si="102"/>
        <v>21327540</v>
      </c>
      <c r="K118" s="75">
        <f t="shared" si="102"/>
        <v>89850</v>
      </c>
      <c r="L118" s="17">
        <f t="shared" si="102"/>
        <v>206940</v>
      </c>
      <c r="M118" s="17">
        <f t="shared" si="102"/>
        <v>-1550</v>
      </c>
      <c r="N118" s="7">
        <f t="shared" si="85"/>
        <v>63.354826614774197</v>
      </c>
      <c r="O118" s="7">
        <f t="shared" si="85"/>
        <v>42.266619256017506</v>
      </c>
      <c r="P118" s="7">
        <f t="shared" si="86"/>
        <v>100.97980171017869</v>
      </c>
      <c r="Q118" s="7">
        <f t="shared" si="86"/>
        <v>98.304157549234134</v>
      </c>
    </row>
    <row r="119" spans="1:17" x14ac:dyDescent="0.25">
      <c r="A119" s="23">
        <v>722100</v>
      </c>
      <c r="B119" s="68" t="s">
        <v>154</v>
      </c>
      <c r="C119" s="78">
        <v>117</v>
      </c>
      <c r="D119" s="79">
        <v>206000</v>
      </c>
      <c r="E119" s="79">
        <v>0</v>
      </c>
      <c r="F119" s="79">
        <v>206000</v>
      </c>
      <c r="G119" s="79">
        <v>0</v>
      </c>
      <c r="H119" s="80">
        <v>138423.18</v>
      </c>
      <c r="I119" s="80"/>
      <c r="J119" s="79">
        <v>206000</v>
      </c>
      <c r="K119" s="79"/>
      <c r="L119" s="20">
        <f t="shared" ref="L119:M123" si="103">J119-D119</f>
        <v>0</v>
      </c>
      <c r="M119" s="20">
        <f t="shared" si="103"/>
        <v>0</v>
      </c>
      <c r="N119" s="10">
        <f t="shared" si="85"/>
        <v>67.195718446601944</v>
      </c>
      <c r="O119" s="10" t="e">
        <f t="shared" si="85"/>
        <v>#DIV/0!</v>
      </c>
      <c r="P119" s="10">
        <f t="shared" si="86"/>
        <v>100</v>
      </c>
      <c r="Q119" s="10"/>
    </row>
    <row r="120" spans="1:17" x14ac:dyDescent="0.25">
      <c r="A120" s="23">
        <v>722200</v>
      </c>
      <c r="B120" s="68" t="s">
        <v>155</v>
      </c>
      <c r="C120" s="78">
        <v>118</v>
      </c>
      <c r="D120" s="79">
        <v>0</v>
      </c>
      <c r="E120" s="79">
        <v>0</v>
      </c>
      <c r="F120" s="79">
        <v>0</v>
      </c>
      <c r="G120" s="79">
        <v>0</v>
      </c>
      <c r="H120" s="80">
        <v>0</v>
      </c>
      <c r="I120" s="80"/>
      <c r="J120" s="79">
        <v>0</v>
      </c>
      <c r="K120" s="79"/>
      <c r="L120" s="20">
        <f t="shared" si="103"/>
        <v>0</v>
      </c>
      <c r="M120" s="20">
        <f t="shared" si="103"/>
        <v>0</v>
      </c>
      <c r="N120" s="10"/>
      <c r="O120" s="10"/>
      <c r="P120" s="10"/>
      <c r="Q120" s="10"/>
    </row>
    <row r="121" spans="1:17" x14ac:dyDescent="0.25">
      <c r="A121" s="23">
        <v>722300</v>
      </c>
      <c r="B121" s="68" t="s">
        <v>156</v>
      </c>
      <c r="C121" s="78">
        <v>119</v>
      </c>
      <c r="D121" s="79">
        <v>923600</v>
      </c>
      <c r="E121" s="79">
        <v>0</v>
      </c>
      <c r="F121" s="79">
        <v>923600</v>
      </c>
      <c r="G121" s="79">
        <v>0</v>
      </c>
      <c r="H121" s="80">
        <v>599163.59</v>
      </c>
      <c r="I121" s="80"/>
      <c r="J121" s="79">
        <v>935600</v>
      </c>
      <c r="K121" s="79"/>
      <c r="L121" s="20">
        <f t="shared" si="103"/>
        <v>12000</v>
      </c>
      <c r="M121" s="20">
        <f t="shared" si="103"/>
        <v>0</v>
      </c>
      <c r="N121" s="10">
        <f t="shared" si="85"/>
        <v>64.872627760935458</v>
      </c>
      <c r="O121" s="10" t="e">
        <f t="shared" si="85"/>
        <v>#DIV/0!</v>
      </c>
      <c r="P121" s="10">
        <f t="shared" si="86"/>
        <v>101.29926375054137</v>
      </c>
      <c r="Q121" s="10"/>
    </row>
    <row r="122" spans="1:17" x14ac:dyDescent="0.25">
      <c r="A122" s="23">
        <v>722400</v>
      </c>
      <c r="B122" s="68" t="s">
        <v>157</v>
      </c>
      <c r="C122" s="78">
        <v>120</v>
      </c>
      <c r="D122" s="84">
        <v>7070500</v>
      </c>
      <c r="E122" s="84">
        <v>0</v>
      </c>
      <c r="F122" s="84">
        <v>7070500</v>
      </c>
      <c r="G122" s="84">
        <v>0</v>
      </c>
      <c r="H122" s="85">
        <v>3390617.65</v>
      </c>
      <c r="I122" s="85"/>
      <c r="J122" s="84">
        <v>7215500</v>
      </c>
      <c r="K122" s="79"/>
      <c r="L122" s="20">
        <f t="shared" si="103"/>
        <v>145000</v>
      </c>
      <c r="M122" s="20">
        <f t="shared" si="103"/>
        <v>0</v>
      </c>
      <c r="N122" s="10">
        <f t="shared" si="85"/>
        <v>47.954425429601869</v>
      </c>
      <c r="O122" s="10" t="e">
        <f t="shared" si="85"/>
        <v>#DIV/0!</v>
      </c>
      <c r="P122" s="10">
        <f t="shared" si="86"/>
        <v>102.05077434410579</v>
      </c>
      <c r="Q122" s="10"/>
    </row>
    <row r="123" spans="1:17" x14ac:dyDescent="0.25">
      <c r="A123" s="23">
        <v>722500</v>
      </c>
      <c r="B123" s="68" t="s">
        <v>158</v>
      </c>
      <c r="C123" s="78">
        <v>121</v>
      </c>
      <c r="D123" s="79">
        <v>12920500</v>
      </c>
      <c r="E123" s="79">
        <v>91400</v>
      </c>
      <c r="F123" s="79">
        <v>12920500</v>
      </c>
      <c r="G123" s="79">
        <v>91400</v>
      </c>
      <c r="H123" s="80">
        <v>9252715.0899999999</v>
      </c>
      <c r="I123" s="85">
        <v>38631.69</v>
      </c>
      <c r="J123" s="79">
        <v>12970440</v>
      </c>
      <c r="K123" s="79">
        <v>89850</v>
      </c>
      <c r="L123" s="20">
        <f t="shared" si="103"/>
        <v>49940</v>
      </c>
      <c r="M123" s="20">
        <f t="shared" si="103"/>
        <v>-1550</v>
      </c>
      <c r="N123" s="10">
        <f t="shared" si="85"/>
        <v>71.612670484888355</v>
      </c>
      <c r="O123" s="10">
        <f t="shared" si="85"/>
        <v>42.266619256017506</v>
      </c>
      <c r="P123" s="10">
        <f t="shared" si="86"/>
        <v>100.38651754963044</v>
      </c>
      <c r="Q123" s="10">
        <f t="shared" si="86"/>
        <v>98.304157549234134</v>
      </c>
    </row>
    <row r="124" spans="1:17" ht="30" x14ac:dyDescent="0.25">
      <c r="A124" s="21" t="s">
        <v>159</v>
      </c>
      <c r="B124" s="82" t="s">
        <v>30</v>
      </c>
      <c r="C124" s="86" t="s">
        <v>160</v>
      </c>
      <c r="D124" s="75">
        <f t="shared" ref="D124:M124" si="104">D125</f>
        <v>200000</v>
      </c>
      <c r="E124" s="75">
        <f t="shared" si="104"/>
        <v>0</v>
      </c>
      <c r="F124" s="75">
        <f t="shared" si="104"/>
        <v>200000</v>
      </c>
      <c r="G124" s="75">
        <f t="shared" si="104"/>
        <v>0</v>
      </c>
      <c r="H124" s="76">
        <f t="shared" si="104"/>
        <v>128082.82</v>
      </c>
      <c r="I124" s="76">
        <f t="shared" si="104"/>
        <v>0</v>
      </c>
      <c r="J124" s="75">
        <f t="shared" si="104"/>
        <v>200000</v>
      </c>
      <c r="K124" s="75">
        <f t="shared" si="104"/>
        <v>0</v>
      </c>
      <c r="L124" s="17">
        <f t="shared" si="104"/>
        <v>0</v>
      </c>
      <c r="M124" s="17">
        <f t="shared" si="104"/>
        <v>0</v>
      </c>
      <c r="N124" s="7">
        <f t="shared" si="85"/>
        <v>64.041409999999999</v>
      </c>
      <c r="O124" s="7" t="e">
        <f t="shared" si="85"/>
        <v>#DIV/0!</v>
      </c>
      <c r="P124" s="7">
        <f t="shared" si="86"/>
        <v>100</v>
      </c>
      <c r="Q124" s="7"/>
    </row>
    <row r="125" spans="1:17" x14ac:dyDescent="0.25">
      <c r="A125" s="23">
        <v>723100</v>
      </c>
      <c r="B125" s="68" t="s">
        <v>30</v>
      </c>
      <c r="C125" s="78">
        <v>123</v>
      </c>
      <c r="D125" s="79">
        <v>200000</v>
      </c>
      <c r="E125" s="79">
        <v>0</v>
      </c>
      <c r="F125" s="79">
        <v>200000</v>
      </c>
      <c r="G125" s="79">
        <v>0</v>
      </c>
      <c r="H125" s="80">
        <v>128082.82</v>
      </c>
      <c r="I125" s="80"/>
      <c r="J125" s="79">
        <v>200000</v>
      </c>
      <c r="K125" s="79"/>
      <c r="L125" s="20">
        <f>J125-D125</f>
        <v>0</v>
      </c>
      <c r="M125" s="20">
        <f>K125-E125</f>
        <v>0</v>
      </c>
      <c r="N125" s="10">
        <f t="shared" si="85"/>
        <v>64.041409999999999</v>
      </c>
      <c r="O125" s="10" t="e">
        <f t="shared" si="85"/>
        <v>#DIV/0!</v>
      </c>
      <c r="P125" s="10">
        <f t="shared" si="86"/>
        <v>100</v>
      </c>
      <c r="Q125" s="10"/>
    </row>
    <row r="126" spans="1:17" ht="30" x14ac:dyDescent="0.25">
      <c r="A126" s="21">
        <v>728000</v>
      </c>
      <c r="B126" s="82" t="s">
        <v>31</v>
      </c>
      <c r="C126" s="86" t="s">
        <v>161</v>
      </c>
      <c r="D126" s="75">
        <f t="shared" ref="D126:M126" si="105">D127+D128</f>
        <v>0</v>
      </c>
      <c r="E126" s="75">
        <f t="shared" si="105"/>
        <v>3000</v>
      </c>
      <c r="F126" s="75">
        <f t="shared" si="105"/>
        <v>0</v>
      </c>
      <c r="G126" s="75">
        <f t="shared" si="105"/>
        <v>3000</v>
      </c>
      <c r="H126" s="76">
        <f t="shared" si="105"/>
        <v>0</v>
      </c>
      <c r="I126" s="76">
        <f t="shared" si="105"/>
        <v>2856.4</v>
      </c>
      <c r="J126" s="75">
        <f t="shared" si="105"/>
        <v>0</v>
      </c>
      <c r="K126" s="75">
        <f t="shared" si="105"/>
        <v>3200</v>
      </c>
      <c r="L126" s="17">
        <f t="shared" si="105"/>
        <v>0</v>
      </c>
      <c r="M126" s="17">
        <f t="shared" si="105"/>
        <v>200</v>
      </c>
      <c r="N126" s="7"/>
      <c r="O126" s="7"/>
      <c r="P126" s="7"/>
      <c r="Q126" s="7"/>
    </row>
    <row r="127" spans="1:17" ht="30" x14ac:dyDescent="0.25">
      <c r="A127" s="23">
        <v>728100</v>
      </c>
      <c r="B127" s="68" t="s">
        <v>162</v>
      </c>
      <c r="C127" s="81">
        <v>125</v>
      </c>
      <c r="D127" s="79">
        <v>0</v>
      </c>
      <c r="E127" s="79">
        <v>2500</v>
      </c>
      <c r="F127" s="79">
        <v>0</v>
      </c>
      <c r="G127" s="79">
        <v>2500</v>
      </c>
      <c r="H127" s="80">
        <v>0</v>
      </c>
      <c r="I127" s="80">
        <v>1700</v>
      </c>
      <c r="J127" s="79">
        <v>0</v>
      </c>
      <c r="K127" s="79">
        <v>1700</v>
      </c>
      <c r="L127" s="20">
        <f t="shared" ref="L127:M128" si="106">J127-D127</f>
        <v>0</v>
      </c>
      <c r="M127" s="20">
        <f t="shared" si="106"/>
        <v>-800</v>
      </c>
      <c r="N127" s="10"/>
      <c r="O127" s="10"/>
      <c r="P127" s="10"/>
      <c r="Q127" s="10"/>
    </row>
    <row r="128" spans="1:17" ht="30" x14ac:dyDescent="0.25">
      <c r="A128" s="23">
        <v>728200</v>
      </c>
      <c r="B128" s="68" t="s">
        <v>163</v>
      </c>
      <c r="C128" s="81">
        <v>126</v>
      </c>
      <c r="D128" s="79">
        <v>0</v>
      </c>
      <c r="E128" s="79">
        <v>500</v>
      </c>
      <c r="F128" s="79">
        <v>0</v>
      </c>
      <c r="G128" s="79">
        <v>500</v>
      </c>
      <c r="H128" s="80">
        <v>0</v>
      </c>
      <c r="I128" s="80">
        <v>1156.4000000000001</v>
      </c>
      <c r="J128" s="79">
        <v>0</v>
      </c>
      <c r="K128" s="79">
        <v>1500</v>
      </c>
      <c r="L128" s="20">
        <f t="shared" si="106"/>
        <v>0</v>
      </c>
      <c r="M128" s="20">
        <f t="shared" si="106"/>
        <v>1000</v>
      </c>
      <c r="N128" s="10"/>
      <c r="O128" s="10"/>
      <c r="P128" s="10"/>
      <c r="Q128" s="10"/>
    </row>
    <row r="129" spans="1:17" ht="30" x14ac:dyDescent="0.25">
      <c r="A129" s="24">
        <v>729000</v>
      </c>
      <c r="B129" s="82" t="s">
        <v>32</v>
      </c>
      <c r="C129" s="86" t="s">
        <v>164</v>
      </c>
      <c r="D129" s="75">
        <f t="shared" ref="D129:M129" si="107">D130</f>
        <v>818255</v>
      </c>
      <c r="E129" s="75">
        <f t="shared" si="107"/>
        <v>14000</v>
      </c>
      <c r="F129" s="75">
        <f t="shared" si="107"/>
        <v>818255</v>
      </c>
      <c r="G129" s="75">
        <f t="shared" si="107"/>
        <v>14000</v>
      </c>
      <c r="H129" s="76">
        <f t="shared" si="107"/>
        <v>206018.05</v>
      </c>
      <c r="I129" s="76">
        <f t="shared" si="107"/>
        <v>8466</v>
      </c>
      <c r="J129" s="75">
        <f t="shared" si="107"/>
        <v>806255</v>
      </c>
      <c r="K129" s="75">
        <f t="shared" si="107"/>
        <v>14000</v>
      </c>
      <c r="L129" s="17">
        <f t="shared" si="107"/>
        <v>-12000</v>
      </c>
      <c r="M129" s="17">
        <f t="shared" si="107"/>
        <v>0</v>
      </c>
      <c r="N129" s="7">
        <f t="shared" si="85"/>
        <v>25.177731880648452</v>
      </c>
      <c r="O129" s="7">
        <f t="shared" si="85"/>
        <v>60.471428571428575</v>
      </c>
      <c r="P129" s="7">
        <f t="shared" si="86"/>
        <v>98.533464506785791</v>
      </c>
      <c r="Q129" s="7">
        <f t="shared" si="86"/>
        <v>100</v>
      </c>
    </row>
    <row r="130" spans="1:17" x14ac:dyDescent="0.25">
      <c r="A130" s="23">
        <v>729100</v>
      </c>
      <c r="B130" s="68" t="s">
        <v>32</v>
      </c>
      <c r="C130" s="78">
        <v>128</v>
      </c>
      <c r="D130" s="79">
        <v>818255</v>
      </c>
      <c r="E130" s="79">
        <v>14000</v>
      </c>
      <c r="F130" s="79">
        <v>818255</v>
      </c>
      <c r="G130" s="79">
        <v>14000</v>
      </c>
      <c r="H130" s="80">
        <v>206018.05</v>
      </c>
      <c r="I130" s="80">
        <v>8466</v>
      </c>
      <c r="J130" s="79">
        <v>806255</v>
      </c>
      <c r="K130" s="79">
        <v>14000</v>
      </c>
      <c r="L130" s="20">
        <f>J130-D130</f>
        <v>-12000</v>
      </c>
      <c r="M130" s="20">
        <f>K130-E130</f>
        <v>0</v>
      </c>
      <c r="N130" s="10">
        <f t="shared" si="85"/>
        <v>25.177731880648452</v>
      </c>
      <c r="O130" s="10">
        <f t="shared" si="85"/>
        <v>60.471428571428575</v>
      </c>
      <c r="P130" s="10">
        <f t="shared" si="86"/>
        <v>98.533464506785791</v>
      </c>
      <c r="Q130" s="10">
        <f t="shared" si="86"/>
        <v>100</v>
      </c>
    </row>
    <row r="131" spans="1:17" ht="30" x14ac:dyDescent="0.25">
      <c r="A131" s="11">
        <v>730000</v>
      </c>
      <c r="B131" s="61" t="s">
        <v>165</v>
      </c>
      <c r="C131" s="86" t="s">
        <v>166</v>
      </c>
      <c r="D131" s="71">
        <f t="shared" ref="D131:M131" si="108">D132</f>
        <v>175000</v>
      </c>
      <c r="E131" s="71">
        <f t="shared" si="108"/>
        <v>1800</v>
      </c>
      <c r="F131" s="71">
        <f t="shared" si="108"/>
        <v>175000</v>
      </c>
      <c r="G131" s="71">
        <f t="shared" si="108"/>
        <v>1800</v>
      </c>
      <c r="H131" s="72">
        <f t="shared" si="108"/>
        <v>41624.33</v>
      </c>
      <c r="I131" s="72">
        <f t="shared" si="108"/>
        <v>1347.3</v>
      </c>
      <c r="J131" s="71">
        <f t="shared" si="108"/>
        <v>180000</v>
      </c>
      <c r="K131" s="71">
        <f t="shared" si="108"/>
        <v>1800</v>
      </c>
      <c r="L131" s="15">
        <f t="shared" si="108"/>
        <v>5000</v>
      </c>
      <c r="M131" s="15">
        <f t="shared" si="108"/>
        <v>0</v>
      </c>
      <c r="N131" s="7">
        <f t="shared" si="85"/>
        <v>23.785331428571428</v>
      </c>
      <c r="O131" s="7">
        <f t="shared" si="85"/>
        <v>74.849999999999994</v>
      </c>
      <c r="P131" s="7">
        <f t="shared" si="86"/>
        <v>102.85714285714285</v>
      </c>
      <c r="Q131" s="7">
        <f t="shared" si="86"/>
        <v>100</v>
      </c>
    </row>
    <row r="132" spans="1:17" ht="30" x14ac:dyDescent="0.25">
      <c r="A132" s="21">
        <v>731000</v>
      </c>
      <c r="B132" s="82" t="s">
        <v>33</v>
      </c>
      <c r="C132" s="86" t="s">
        <v>167</v>
      </c>
      <c r="D132" s="75">
        <f t="shared" ref="D132:M132" si="109">D133+D134</f>
        <v>175000</v>
      </c>
      <c r="E132" s="75">
        <f t="shared" si="109"/>
        <v>1800</v>
      </c>
      <c r="F132" s="75">
        <f t="shared" si="109"/>
        <v>175000</v>
      </c>
      <c r="G132" s="75">
        <f t="shared" si="109"/>
        <v>1800</v>
      </c>
      <c r="H132" s="76">
        <f t="shared" si="109"/>
        <v>41624.33</v>
      </c>
      <c r="I132" s="76">
        <f t="shared" si="109"/>
        <v>1347.3</v>
      </c>
      <c r="J132" s="75">
        <f t="shared" si="109"/>
        <v>180000</v>
      </c>
      <c r="K132" s="75">
        <f t="shared" si="109"/>
        <v>1800</v>
      </c>
      <c r="L132" s="17">
        <f t="shared" si="109"/>
        <v>5000</v>
      </c>
      <c r="M132" s="17">
        <f t="shared" si="109"/>
        <v>0</v>
      </c>
      <c r="N132" s="7">
        <f t="shared" si="85"/>
        <v>23.785331428571428</v>
      </c>
      <c r="O132" s="7">
        <f t="shared" si="85"/>
        <v>74.849999999999994</v>
      </c>
      <c r="P132" s="7">
        <f t="shared" si="86"/>
        <v>102.85714285714285</v>
      </c>
      <c r="Q132" s="7">
        <f t="shared" si="86"/>
        <v>100</v>
      </c>
    </row>
    <row r="133" spans="1:17" x14ac:dyDescent="0.25">
      <c r="A133" s="18">
        <v>731100</v>
      </c>
      <c r="B133" s="68" t="s">
        <v>168</v>
      </c>
      <c r="C133" s="78">
        <v>131</v>
      </c>
      <c r="D133" s="79">
        <v>160000</v>
      </c>
      <c r="E133" s="79">
        <v>0</v>
      </c>
      <c r="F133" s="79">
        <v>160000</v>
      </c>
      <c r="G133" s="79">
        <v>0</v>
      </c>
      <c r="H133" s="80">
        <v>31815.759999999998</v>
      </c>
      <c r="I133" s="80">
        <v>0</v>
      </c>
      <c r="J133" s="79">
        <v>165000</v>
      </c>
      <c r="K133" s="79">
        <v>0</v>
      </c>
      <c r="L133" s="20">
        <f t="shared" ref="L133:M134" si="110">J133-D133</f>
        <v>5000</v>
      </c>
      <c r="M133" s="20">
        <f t="shared" si="110"/>
        <v>0</v>
      </c>
      <c r="N133" s="10"/>
      <c r="O133" s="10"/>
      <c r="P133" s="10"/>
      <c r="Q133" s="10"/>
    </row>
    <row r="134" spans="1:17" x14ac:dyDescent="0.25">
      <c r="A134" s="18">
        <v>731200</v>
      </c>
      <c r="B134" s="68" t="s">
        <v>169</v>
      </c>
      <c r="C134" s="78">
        <v>132</v>
      </c>
      <c r="D134" s="79">
        <v>15000</v>
      </c>
      <c r="E134" s="79">
        <v>1800</v>
      </c>
      <c r="F134" s="79">
        <v>15000</v>
      </c>
      <c r="G134" s="79">
        <v>1800</v>
      </c>
      <c r="H134" s="80">
        <v>9808.57</v>
      </c>
      <c r="I134" s="80">
        <v>1347.3</v>
      </c>
      <c r="J134" s="79">
        <v>15000</v>
      </c>
      <c r="K134" s="79">
        <v>1800</v>
      </c>
      <c r="L134" s="20">
        <f t="shared" si="110"/>
        <v>0</v>
      </c>
      <c r="M134" s="20">
        <f t="shared" si="110"/>
        <v>0</v>
      </c>
      <c r="N134" s="10">
        <f t="shared" si="85"/>
        <v>65.390466666666669</v>
      </c>
      <c r="O134" s="10">
        <f t="shared" si="85"/>
        <v>74.849999999999994</v>
      </c>
      <c r="P134" s="10">
        <f t="shared" si="86"/>
        <v>100</v>
      </c>
      <c r="Q134" s="10">
        <f t="shared" si="86"/>
        <v>100</v>
      </c>
    </row>
    <row r="135" spans="1:17" ht="30" x14ac:dyDescent="0.25">
      <c r="A135" s="11">
        <v>780000</v>
      </c>
      <c r="B135" s="61" t="s">
        <v>170</v>
      </c>
      <c r="C135" s="86" t="s">
        <v>171</v>
      </c>
      <c r="D135" s="71">
        <f t="shared" ref="D135:M135" si="111">D136+D142</f>
        <v>5241059</v>
      </c>
      <c r="E135" s="71">
        <f t="shared" si="111"/>
        <v>0</v>
      </c>
      <c r="F135" s="71">
        <f t="shared" si="111"/>
        <v>5241059</v>
      </c>
      <c r="G135" s="71">
        <f t="shared" si="111"/>
        <v>0</v>
      </c>
      <c r="H135" s="72">
        <f t="shared" si="111"/>
        <v>4165550.48</v>
      </c>
      <c r="I135" s="72">
        <f t="shared" si="111"/>
        <v>0</v>
      </c>
      <c r="J135" s="71">
        <f t="shared" si="111"/>
        <v>5388819</v>
      </c>
      <c r="K135" s="71">
        <f t="shared" si="111"/>
        <v>0</v>
      </c>
      <c r="L135" s="15">
        <f t="shared" si="111"/>
        <v>147760</v>
      </c>
      <c r="M135" s="15">
        <f t="shared" si="111"/>
        <v>0</v>
      </c>
      <c r="N135" s="7">
        <f t="shared" si="85"/>
        <v>79.479175487244078</v>
      </c>
      <c r="O135" s="7" t="e">
        <f t="shared" si="85"/>
        <v>#DIV/0!</v>
      </c>
      <c r="P135" s="7">
        <f t="shared" si="86"/>
        <v>102.81927755440266</v>
      </c>
      <c r="Q135" s="7"/>
    </row>
    <row r="136" spans="1:17" ht="60" x14ac:dyDescent="0.25">
      <c r="A136" s="21">
        <v>787000</v>
      </c>
      <c r="B136" s="82" t="s">
        <v>37</v>
      </c>
      <c r="C136" s="86" t="s">
        <v>172</v>
      </c>
      <c r="D136" s="75">
        <f t="shared" ref="D136:M136" si="112">D137+D138+D139+D140+D141</f>
        <v>5241059</v>
      </c>
      <c r="E136" s="75">
        <f t="shared" si="112"/>
        <v>0</v>
      </c>
      <c r="F136" s="75">
        <f t="shared" si="112"/>
        <v>5241059</v>
      </c>
      <c r="G136" s="75">
        <f t="shared" si="112"/>
        <v>0</v>
      </c>
      <c r="H136" s="76">
        <f t="shared" si="112"/>
        <v>4147050.48</v>
      </c>
      <c r="I136" s="76">
        <f t="shared" si="112"/>
        <v>0</v>
      </c>
      <c r="J136" s="75">
        <f t="shared" si="112"/>
        <v>5370319</v>
      </c>
      <c r="K136" s="75">
        <f t="shared" si="112"/>
        <v>0</v>
      </c>
      <c r="L136" s="17">
        <f t="shared" si="112"/>
        <v>129260</v>
      </c>
      <c r="M136" s="17">
        <f t="shared" si="112"/>
        <v>0</v>
      </c>
      <c r="N136" s="7">
        <f t="shared" si="85"/>
        <v>79.126193389542081</v>
      </c>
      <c r="O136" s="7" t="e">
        <f t="shared" si="85"/>
        <v>#DIV/0!</v>
      </c>
      <c r="P136" s="7">
        <f t="shared" si="86"/>
        <v>102.46629545670064</v>
      </c>
      <c r="Q136" s="7"/>
    </row>
    <row r="137" spans="1:17" x14ac:dyDescent="0.25">
      <c r="A137" s="18">
        <v>787100</v>
      </c>
      <c r="B137" s="68" t="s">
        <v>173</v>
      </c>
      <c r="C137" s="78">
        <v>135</v>
      </c>
      <c r="D137" s="79">
        <v>60000</v>
      </c>
      <c r="E137" s="79">
        <v>0</v>
      </c>
      <c r="F137" s="79">
        <v>60000</v>
      </c>
      <c r="G137" s="79">
        <v>0</v>
      </c>
      <c r="H137" s="80">
        <v>0</v>
      </c>
      <c r="I137" s="80"/>
      <c r="J137" s="79">
        <v>68260</v>
      </c>
      <c r="K137" s="79"/>
      <c r="L137" s="20">
        <f t="shared" ref="L137:M141" si="113">J137-D137</f>
        <v>8260</v>
      </c>
      <c r="M137" s="20">
        <f t="shared" si="113"/>
        <v>0</v>
      </c>
      <c r="N137" s="10"/>
      <c r="O137" s="10"/>
      <c r="P137" s="10"/>
      <c r="Q137" s="10"/>
    </row>
    <row r="138" spans="1:17" x14ac:dyDescent="0.25">
      <c r="A138" s="18">
        <v>787200</v>
      </c>
      <c r="B138" s="68" t="s">
        <v>174</v>
      </c>
      <c r="C138" s="78">
        <v>136</v>
      </c>
      <c r="D138" s="84">
        <v>5173559</v>
      </c>
      <c r="E138" s="84">
        <v>0</v>
      </c>
      <c r="F138" s="84">
        <v>5173559</v>
      </c>
      <c r="G138" s="84">
        <v>0</v>
      </c>
      <c r="H138" s="85">
        <v>4146689.37</v>
      </c>
      <c r="I138" s="80"/>
      <c r="J138" s="84">
        <v>5294559</v>
      </c>
      <c r="K138" s="79"/>
      <c r="L138" s="20">
        <f t="shared" si="113"/>
        <v>121000</v>
      </c>
      <c r="M138" s="20">
        <f t="shared" si="113"/>
        <v>0</v>
      </c>
      <c r="N138" s="10">
        <f t="shared" si="85"/>
        <v>80.151581725462108</v>
      </c>
      <c r="O138" s="10" t="e">
        <f t="shared" si="85"/>
        <v>#DIV/0!</v>
      </c>
      <c r="P138" s="10">
        <f t="shared" si="86"/>
        <v>102.33881550398864</v>
      </c>
      <c r="Q138" s="10"/>
    </row>
    <row r="139" spans="1:17" x14ac:dyDescent="0.25">
      <c r="A139" s="18">
        <v>787300</v>
      </c>
      <c r="B139" s="68" t="s">
        <v>175</v>
      </c>
      <c r="C139" s="78">
        <v>137</v>
      </c>
      <c r="D139" s="79">
        <v>4500</v>
      </c>
      <c r="E139" s="79">
        <v>0</v>
      </c>
      <c r="F139" s="79">
        <v>4500</v>
      </c>
      <c r="G139" s="79">
        <v>0</v>
      </c>
      <c r="H139" s="80">
        <v>249.86</v>
      </c>
      <c r="I139" s="80"/>
      <c r="J139" s="79">
        <v>4500</v>
      </c>
      <c r="K139" s="79"/>
      <c r="L139" s="20">
        <f t="shared" si="113"/>
        <v>0</v>
      </c>
      <c r="M139" s="20">
        <f t="shared" si="113"/>
        <v>0</v>
      </c>
      <c r="N139" s="10">
        <f t="shared" si="85"/>
        <v>5.5524444444444443</v>
      </c>
      <c r="O139" s="10" t="e">
        <f t="shared" si="85"/>
        <v>#DIV/0!</v>
      </c>
      <c r="P139" s="10">
        <f t="shared" si="86"/>
        <v>100</v>
      </c>
      <c r="Q139" s="10"/>
    </row>
    <row r="140" spans="1:17" x14ac:dyDescent="0.25">
      <c r="A140" s="18">
        <v>787400</v>
      </c>
      <c r="B140" s="68" t="s">
        <v>176</v>
      </c>
      <c r="C140" s="78">
        <v>138</v>
      </c>
      <c r="D140" s="79">
        <v>3000</v>
      </c>
      <c r="E140" s="79">
        <v>0</v>
      </c>
      <c r="F140" s="79">
        <v>3000</v>
      </c>
      <c r="G140" s="79">
        <v>0</v>
      </c>
      <c r="H140" s="80">
        <v>111.25</v>
      </c>
      <c r="I140" s="80"/>
      <c r="J140" s="79">
        <v>3000</v>
      </c>
      <c r="K140" s="79"/>
      <c r="L140" s="20">
        <f t="shared" si="113"/>
        <v>0</v>
      </c>
      <c r="M140" s="20">
        <f t="shared" si="113"/>
        <v>0</v>
      </c>
      <c r="N140" s="10">
        <f t="shared" si="85"/>
        <v>3.7083333333333335</v>
      </c>
      <c r="O140" s="10" t="e">
        <f t="shared" si="85"/>
        <v>#DIV/0!</v>
      </c>
      <c r="P140" s="10">
        <f t="shared" si="86"/>
        <v>100</v>
      </c>
      <c r="Q140" s="10"/>
    </row>
    <row r="141" spans="1:17" x14ac:dyDescent="0.25">
      <c r="A141" s="18">
        <v>787900</v>
      </c>
      <c r="B141" s="68" t="s">
        <v>177</v>
      </c>
      <c r="C141" s="78">
        <v>139</v>
      </c>
      <c r="D141" s="79">
        <v>0</v>
      </c>
      <c r="E141" s="79">
        <v>0</v>
      </c>
      <c r="F141" s="79">
        <v>0</v>
      </c>
      <c r="G141" s="79">
        <v>0</v>
      </c>
      <c r="H141" s="80">
        <v>0</v>
      </c>
      <c r="I141" s="80"/>
      <c r="J141" s="79">
        <v>0</v>
      </c>
      <c r="K141" s="79"/>
      <c r="L141" s="20">
        <f t="shared" si="113"/>
        <v>0</v>
      </c>
      <c r="M141" s="20">
        <f t="shared" si="113"/>
        <v>0</v>
      </c>
      <c r="N141" s="10" t="e">
        <f t="shared" si="85"/>
        <v>#DIV/0!</v>
      </c>
      <c r="O141" s="10" t="e">
        <f t="shared" si="85"/>
        <v>#DIV/0!</v>
      </c>
      <c r="P141" s="10"/>
      <c r="Q141" s="10"/>
    </row>
    <row r="142" spans="1:17" ht="30" x14ac:dyDescent="0.25">
      <c r="A142" s="21">
        <v>788000</v>
      </c>
      <c r="B142" s="82" t="s">
        <v>38</v>
      </c>
      <c r="C142" s="86" t="s">
        <v>178</v>
      </c>
      <c r="D142" s="75">
        <f t="shared" ref="D142:M142" si="114">D143</f>
        <v>0</v>
      </c>
      <c r="E142" s="75">
        <v>0</v>
      </c>
      <c r="F142" s="75">
        <f t="shared" si="114"/>
        <v>0</v>
      </c>
      <c r="G142" s="75">
        <f t="shared" si="114"/>
        <v>0</v>
      </c>
      <c r="H142" s="76">
        <f t="shared" si="114"/>
        <v>18500</v>
      </c>
      <c r="I142" s="76">
        <f t="shared" si="114"/>
        <v>0</v>
      </c>
      <c r="J142" s="75">
        <f t="shared" si="114"/>
        <v>18500</v>
      </c>
      <c r="K142" s="75">
        <f t="shared" si="114"/>
        <v>0</v>
      </c>
      <c r="L142" s="17">
        <f t="shared" si="114"/>
        <v>18500</v>
      </c>
      <c r="M142" s="17">
        <f t="shared" si="114"/>
        <v>0</v>
      </c>
      <c r="N142" s="7"/>
      <c r="O142" s="7"/>
      <c r="P142" s="7"/>
      <c r="Q142" s="7"/>
    </row>
    <row r="143" spans="1:17" x14ac:dyDescent="0.25">
      <c r="A143" s="18">
        <v>788100</v>
      </c>
      <c r="B143" s="68" t="s">
        <v>38</v>
      </c>
      <c r="C143" s="81">
        <v>141</v>
      </c>
      <c r="D143" s="79">
        <v>0</v>
      </c>
      <c r="E143" s="79">
        <v>0</v>
      </c>
      <c r="F143" s="79">
        <v>0</v>
      </c>
      <c r="G143" s="79">
        <v>0</v>
      </c>
      <c r="H143" s="80">
        <v>18500</v>
      </c>
      <c r="I143" s="80"/>
      <c r="J143" s="79">
        <v>18500</v>
      </c>
      <c r="K143" s="79"/>
      <c r="L143" s="20">
        <f>J143-D143</f>
        <v>18500</v>
      </c>
      <c r="M143" s="20">
        <f>K143-E143</f>
        <v>0</v>
      </c>
      <c r="N143" s="10"/>
      <c r="O143" s="10"/>
      <c r="P143" s="10"/>
      <c r="Q143" s="10"/>
    </row>
    <row r="144" spans="1:17" x14ac:dyDescent="0.25">
      <c r="A144" s="21"/>
      <c r="B144" s="68"/>
      <c r="C144" s="86"/>
      <c r="D144" s="79"/>
      <c r="E144" s="79"/>
      <c r="F144" s="79"/>
      <c r="G144" s="79"/>
      <c r="H144" s="80"/>
      <c r="I144" s="80"/>
      <c r="J144" s="79"/>
      <c r="K144" s="79"/>
      <c r="L144" s="19"/>
      <c r="M144" s="19"/>
      <c r="N144" s="10"/>
      <c r="O144" s="10"/>
      <c r="P144" s="10"/>
      <c r="Q144" s="10"/>
    </row>
    <row r="145" spans="1:17" ht="30" x14ac:dyDescent="0.25">
      <c r="A145" s="140" t="s">
        <v>179</v>
      </c>
      <c r="B145" s="141"/>
      <c r="C145" s="86" t="s">
        <v>180</v>
      </c>
      <c r="D145" s="71">
        <f t="shared" ref="D145:M145" si="115">D146+D166</f>
        <v>1187500</v>
      </c>
      <c r="E145" s="71">
        <f t="shared" si="115"/>
        <v>0</v>
      </c>
      <c r="F145" s="71">
        <f t="shared" si="115"/>
        <v>1187500</v>
      </c>
      <c r="G145" s="71">
        <f t="shared" si="115"/>
        <v>0</v>
      </c>
      <c r="H145" s="72">
        <f t="shared" si="115"/>
        <v>105338.83</v>
      </c>
      <c r="I145" s="72">
        <f t="shared" si="115"/>
        <v>0</v>
      </c>
      <c r="J145" s="71">
        <f t="shared" si="115"/>
        <v>1167670</v>
      </c>
      <c r="K145" s="71">
        <f t="shared" si="115"/>
        <v>0</v>
      </c>
      <c r="L145" s="15">
        <f t="shared" si="115"/>
        <v>-19830</v>
      </c>
      <c r="M145" s="15">
        <f t="shared" si="115"/>
        <v>0</v>
      </c>
      <c r="N145" s="7">
        <f t="shared" ref="N145:O170" si="116">H145/D145*100</f>
        <v>8.8706383157894741</v>
      </c>
      <c r="O145" s="7" t="e">
        <f t="shared" si="116"/>
        <v>#DIV/0!</v>
      </c>
      <c r="P145" s="7">
        <f t="shared" ref="P145:Q170" si="117">J145/D145*100</f>
        <v>98.33010526315789</v>
      </c>
      <c r="Q145" s="7"/>
    </row>
    <row r="146" spans="1:17" ht="60" x14ac:dyDescent="0.25">
      <c r="A146" s="22">
        <v>810000</v>
      </c>
      <c r="B146" s="67" t="s">
        <v>181</v>
      </c>
      <c r="C146" s="86" t="s">
        <v>182</v>
      </c>
      <c r="D146" s="71">
        <f t="shared" ref="D146:M146" si="118">D147+D153+D155+D160+D162+D164</f>
        <v>1166500</v>
      </c>
      <c r="E146" s="71">
        <f t="shared" si="118"/>
        <v>0</v>
      </c>
      <c r="F146" s="71">
        <f t="shared" si="118"/>
        <v>1166500</v>
      </c>
      <c r="G146" s="71">
        <f t="shared" si="118"/>
        <v>0</v>
      </c>
      <c r="H146" s="72">
        <f t="shared" si="118"/>
        <v>101487.29000000001</v>
      </c>
      <c r="I146" s="72">
        <f t="shared" si="118"/>
        <v>0</v>
      </c>
      <c r="J146" s="71">
        <f t="shared" si="118"/>
        <v>1161670</v>
      </c>
      <c r="K146" s="71">
        <f t="shared" si="118"/>
        <v>0</v>
      </c>
      <c r="L146" s="15">
        <f t="shared" si="118"/>
        <v>-4830</v>
      </c>
      <c r="M146" s="15">
        <f t="shared" si="118"/>
        <v>0</v>
      </c>
      <c r="N146" s="7">
        <f t="shared" si="116"/>
        <v>8.7001534504929285</v>
      </c>
      <c r="O146" s="7" t="e">
        <f t="shared" si="116"/>
        <v>#DIV/0!</v>
      </c>
      <c r="P146" s="7">
        <f t="shared" si="117"/>
        <v>99.585940848692672</v>
      </c>
      <c r="Q146" s="7"/>
    </row>
    <row r="147" spans="1:17" ht="60" x14ac:dyDescent="0.25">
      <c r="A147" s="21">
        <v>811000</v>
      </c>
      <c r="B147" s="82" t="s">
        <v>61</v>
      </c>
      <c r="C147" s="83" t="s">
        <v>183</v>
      </c>
      <c r="D147" s="75">
        <f t="shared" ref="D147:M147" si="119">D148+D149+D150+D151+D152</f>
        <v>808000</v>
      </c>
      <c r="E147" s="75">
        <f t="shared" si="119"/>
        <v>0</v>
      </c>
      <c r="F147" s="75">
        <f t="shared" si="119"/>
        <v>808000</v>
      </c>
      <c r="G147" s="75">
        <f t="shared" si="119"/>
        <v>0</v>
      </c>
      <c r="H147" s="76">
        <f t="shared" si="119"/>
        <v>45170</v>
      </c>
      <c r="I147" s="76">
        <f t="shared" si="119"/>
        <v>0</v>
      </c>
      <c r="J147" s="75">
        <f t="shared" si="119"/>
        <v>803170</v>
      </c>
      <c r="K147" s="75">
        <f t="shared" si="119"/>
        <v>0</v>
      </c>
      <c r="L147" s="17">
        <f t="shared" si="119"/>
        <v>-4830</v>
      </c>
      <c r="M147" s="17">
        <f t="shared" si="119"/>
        <v>0</v>
      </c>
      <c r="N147" s="7">
        <f t="shared" si="116"/>
        <v>5.5903465346534658</v>
      </c>
      <c r="O147" s="7" t="e">
        <f t="shared" si="116"/>
        <v>#DIV/0!</v>
      </c>
      <c r="P147" s="7">
        <f t="shared" si="117"/>
        <v>99.402227722772267</v>
      </c>
      <c r="Q147" s="7"/>
    </row>
    <row r="148" spans="1:17" x14ac:dyDescent="0.25">
      <c r="A148" s="18">
        <v>811100</v>
      </c>
      <c r="B148" s="68" t="s">
        <v>184</v>
      </c>
      <c r="C148" s="78">
        <v>145</v>
      </c>
      <c r="D148" s="79">
        <v>808000</v>
      </c>
      <c r="E148" s="79">
        <v>0</v>
      </c>
      <c r="F148" s="79">
        <v>808000</v>
      </c>
      <c r="G148" s="79">
        <v>0</v>
      </c>
      <c r="H148" s="80">
        <v>0</v>
      </c>
      <c r="I148" s="80"/>
      <c r="J148" s="79">
        <v>758000</v>
      </c>
      <c r="K148" s="79"/>
      <c r="L148" s="20">
        <f t="shared" ref="L148:M152" si="120">J148-D148</f>
        <v>-50000</v>
      </c>
      <c r="M148" s="20">
        <f t="shared" si="120"/>
        <v>0</v>
      </c>
      <c r="N148" s="10">
        <f t="shared" si="116"/>
        <v>0</v>
      </c>
      <c r="O148" s="10" t="e">
        <f t="shared" si="116"/>
        <v>#DIV/0!</v>
      </c>
      <c r="P148" s="10">
        <f t="shared" si="117"/>
        <v>93.811881188118804</v>
      </c>
      <c r="Q148" s="10"/>
    </row>
    <row r="149" spans="1:17" x14ac:dyDescent="0.25">
      <c r="A149" s="18">
        <v>811200</v>
      </c>
      <c r="B149" s="68" t="s">
        <v>185</v>
      </c>
      <c r="C149" s="78">
        <v>146</v>
      </c>
      <c r="D149" s="79">
        <v>0</v>
      </c>
      <c r="E149" s="79">
        <v>0</v>
      </c>
      <c r="F149" s="79">
        <v>0</v>
      </c>
      <c r="G149" s="79">
        <v>0</v>
      </c>
      <c r="H149" s="80">
        <v>45170</v>
      </c>
      <c r="I149" s="80"/>
      <c r="J149" s="79">
        <v>45170</v>
      </c>
      <c r="K149" s="79"/>
      <c r="L149" s="20">
        <f t="shared" si="120"/>
        <v>45170</v>
      </c>
      <c r="M149" s="20">
        <f t="shared" si="120"/>
        <v>0</v>
      </c>
      <c r="N149" s="10" t="e">
        <f t="shared" si="116"/>
        <v>#DIV/0!</v>
      </c>
      <c r="O149" s="10" t="e">
        <f t="shared" si="116"/>
        <v>#DIV/0!</v>
      </c>
      <c r="P149" s="10"/>
      <c r="Q149" s="10"/>
    </row>
    <row r="150" spans="1:17" x14ac:dyDescent="0.25">
      <c r="A150" s="18">
        <v>811300</v>
      </c>
      <c r="B150" s="68" t="s">
        <v>186</v>
      </c>
      <c r="C150" s="78">
        <v>147</v>
      </c>
      <c r="D150" s="79">
        <v>0</v>
      </c>
      <c r="E150" s="79">
        <v>0</v>
      </c>
      <c r="F150" s="79">
        <v>0</v>
      </c>
      <c r="G150" s="79">
        <v>0</v>
      </c>
      <c r="H150" s="80">
        <v>0</v>
      </c>
      <c r="I150" s="80"/>
      <c r="J150" s="79">
        <v>0</v>
      </c>
      <c r="K150" s="79"/>
      <c r="L150" s="20">
        <f t="shared" si="120"/>
        <v>0</v>
      </c>
      <c r="M150" s="20">
        <f t="shared" si="120"/>
        <v>0</v>
      </c>
      <c r="N150" s="10"/>
      <c r="O150" s="10"/>
      <c r="P150" s="10"/>
      <c r="Q150" s="10"/>
    </row>
    <row r="151" spans="1:17" x14ac:dyDescent="0.25">
      <c r="A151" s="18">
        <v>811400</v>
      </c>
      <c r="B151" s="68" t="s">
        <v>187</v>
      </c>
      <c r="C151" s="78">
        <v>148</v>
      </c>
      <c r="D151" s="79">
        <v>0</v>
      </c>
      <c r="E151" s="79">
        <v>0</v>
      </c>
      <c r="F151" s="79">
        <v>0</v>
      </c>
      <c r="G151" s="79">
        <v>0</v>
      </c>
      <c r="H151" s="80">
        <v>0</v>
      </c>
      <c r="I151" s="80"/>
      <c r="J151" s="79">
        <v>0</v>
      </c>
      <c r="K151" s="79"/>
      <c r="L151" s="20">
        <f t="shared" si="120"/>
        <v>0</v>
      </c>
      <c r="M151" s="20">
        <f t="shared" si="120"/>
        <v>0</v>
      </c>
      <c r="N151" s="10"/>
      <c r="O151" s="10"/>
      <c r="P151" s="10"/>
      <c r="Q151" s="10"/>
    </row>
    <row r="152" spans="1:17" x14ac:dyDescent="0.25">
      <c r="A152" s="18">
        <v>811900</v>
      </c>
      <c r="B152" s="68" t="s">
        <v>188</v>
      </c>
      <c r="C152" s="78">
        <v>149</v>
      </c>
      <c r="D152" s="79">
        <v>0</v>
      </c>
      <c r="E152" s="79">
        <v>0</v>
      </c>
      <c r="F152" s="79">
        <v>0</v>
      </c>
      <c r="G152" s="79">
        <v>0</v>
      </c>
      <c r="H152" s="80">
        <v>0</v>
      </c>
      <c r="I152" s="80"/>
      <c r="J152" s="79">
        <v>0</v>
      </c>
      <c r="K152" s="79"/>
      <c r="L152" s="20">
        <f t="shared" si="120"/>
        <v>0</v>
      </c>
      <c r="M152" s="20">
        <f t="shared" si="120"/>
        <v>0</v>
      </c>
      <c r="N152" s="10"/>
      <c r="O152" s="10"/>
      <c r="P152" s="10"/>
      <c r="Q152" s="10"/>
    </row>
    <row r="153" spans="1:17" ht="30" x14ac:dyDescent="0.25">
      <c r="A153" s="21">
        <v>812000</v>
      </c>
      <c r="B153" s="82" t="s">
        <v>62</v>
      </c>
      <c r="C153" s="83" t="s">
        <v>189</v>
      </c>
      <c r="D153" s="75">
        <f t="shared" ref="D153:M153" si="121">D154</f>
        <v>0</v>
      </c>
      <c r="E153" s="75">
        <f t="shared" si="121"/>
        <v>0</v>
      </c>
      <c r="F153" s="75">
        <f t="shared" si="121"/>
        <v>0</v>
      </c>
      <c r="G153" s="75">
        <f t="shared" si="121"/>
        <v>0</v>
      </c>
      <c r="H153" s="76">
        <f t="shared" si="121"/>
        <v>0</v>
      </c>
      <c r="I153" s="76">
        <f t="shared" si="121"/>
        <v>0</v>
      </c>
      <c r="J153" s="75">
        <f t="shared" si="121"/>
        <v>0</v>
      </c>
      <c r="K153" s="75">
        <f t="shared" si="121"/>
        <v>0</v>
      </c>
      <c r="L153" s="17">
        <f t="shared" si="121"/>
        <v>0</v>
      </c>
      <c r="M153" s="17">
        <f t="shared" si="121"/>
        <v>0</v>
      </c>
      <c r="N153" s="7"/>
      <c r="O153" s="7"/>
      <c r="P153" s="7"/>
      <c r="Q153" s="7"/>
    </row>
    <row r="154" spans="1:17" x14ac:dyDescent="0.25">
      <c r="A154" s="18">
        <v>812100</v>
      </c>
      <c r="B154" s="68" t="s">
        <v>62</v>
      </c>
      <c r="C154" s="81">
        <v>151</v>
      </c>
      <c r="D154" s="79">
        <v>0</v>
      </c>
      <c r="E154" s="79">
        <v>0</v>
      </c>
      <c r="F154" s="79">
        <v>0</v>
      </c>
      <c r="G154" s="79">
        <v>0</v>
      </c>
      <c r="H154" s="80">
        <v>0</v>
      </c>
      <c r="I154" s="80"/>
      <c r="J154" s="79">
        <v>0</v>
      </c>
      <c r="K154" s="79"/>
      <c r="L154" s="20">
        <f>J154-D154</f>
        <v>0</v>
      </c>
      <c r="M154" s="20">
        <f>K154-E154</f>
        <v>0</v>
      </c>
      <c r="N154" s="10"/>
      <c r="O154" s="10"/>
      <c r="P154" s="10"/>
      <c r="Q154" s="10"/>
    </row>
    <row r="155" spans="1:17" ht="45" x14ac:dyDescent="0.25">
      <c r="A155" s="21">
        <v>813000</v>
      </c>
      <c r="B155" s="82" t="s">
        <v>63</v>
      </c>
      <c r="C155" s="83" t="s">
        <v>190</v>
      </c>
      <c r="D155" s="75">
        <f t="shared" ref="D155:M155" si="122">D156+D157+D158+D159</f>
        <v>300000</v>
      </c>
      <c r="E155" s="75">
        <f t="shared" si="122"/>
        <v>0</v>
      </c>
      <c r="F155" s="75">
        <f t="shared" si="122"/>
        <v>300000</v>
      </c>
      <c r="G155" s="75">
        <f t="shared" si="122"/>
        <v>0</v>
      </c>
      <c r="H155" s="76">
        <f t="shared" si="122"/>
        <v>14349.82</v>
      </c>
      <c r="I155" s="76">
        <f t="shared" si="122"/>
        <v>0</v>
      </c>
      <c r="J155" s="75">
        <f t="shared" si="122"/>
        <v>300000</v>
      </c>
      <c r="K155" s="75">
        <f t="shared" si="122"/>
        <v>0</v>
      </c>
      <c r="L155" s="17">
        <f t="shared" si="122"/>
        <v>0</v>
      </c>
      <c r="M155" s="17">
        <f t="shared" si="122"/>
        <v>0</v>
      </c>
      <c r="N155" s="7">
        <f t="shared" si="116"/>
        <v>4.7832733333333337</v>
      </c>
      <c r="O155" s="7" t="e">
        <f t="shared" si="116"/>
        <v>#DIV/0!</v>
      </c>
      <c r="P155" s="7">
        <f t="shared" si="117"/>
        <v>100</v>
      </c>
      <c r="Q155" s="7"/>
    </row>
    <row r="156" spans="1:17" x14ac:dyDescent="0.25">
      <c r="A156" s="18">
        <v>813100</v>
      </c>
      <c r="B156" s="68" t="s">
        <v>191</v>
      </c>
      <c r="C156" s="78">
        <v>153</v>
      </c>
      <c r="D156" s="79">
        <v>300000</v>
      </c>
      <c r="E156" s="79">
        <v>0</v>
      </c>
      <c r="F156" s="79">
        <v>300000</v>
      </c>
      <c r="G156" s="79">
        <v>0</v>
      </c>
      <c r="H156" s="80">
        <v>14349.82</v>
      </c>
      <c r="I156" s="80"/>
      <c r="J156" s="79">
        <v>300000</v>
      </c>
      <c r="K156" s="79"/>
      <c r="L156" s="20">
        <f t="shared" ref="L156:M159" si="123">J156-D156</f>
        <v>0</v>
      </c>
      <c r="M156" s="20">
        <f t="shared" si="123"/>
        <v>0</v>
      </c>
      <c r="N156" s="10">
        <f t="shared" si="116"/>
        <v>4.7832733333333337</v>
      </c>
      <c r="O156" s="10" t="e">
        <f t="shared" si="116"/>
        <v>#DIV/0!</v>
      </c>
      <c r="P156" s="10">
        <f t="shared" si="117"/>
        <v>100</v>
      </c>
      <c r="Q156" s="10"/>
    </row>
    <row r="157" spans="1:17" x14ac:dyDescent="0.25">
      <c r="A157" s="18">
        <v>813200</v>
      </c>
      <c r="B157" s="68" t="s">
        <v>192</v>
      </c>
      <c r="C157" s="78">
        <v>154</v>
      </c>
      <c r="D157" s="79">
        <v>0</v>
      </c>
      <c r="E157" s="79">
        <v>0</v>
      </c>
      <c r="F157" s="79">
        <v>0</v>
      </c>
      <c r="G157" s="79">
        <v>0</v>
      </c>
      <c r="H157" s="80">
        <v>0</v>
      </c>
      <c r="I157" s="80"/>
      <c r="J157" s="79">
        <v>0</v>
      </c>
      <c r="K157" s="79"/>
      <c r="L157" s="20">
        <f t="shared" si="123"/>
        <v>0</v>
      </c>
      <c r="M157" s="20">
        <f t="shared" si="123"/>
        <v>0</v>
      </c>
      <c r="N157" s="10"/>
      <c r="O157" s="10"/>
      <c r="P157" s="10"/>
      <c r="Q157" s="10"/>
    </row>
    <row r="158" spans="1:17" x14ac:dyDescent="0.25">
      <c r="A158" s="18">
        <v>813300</v>
      </c>
      <c r="B158" s="68" t="s">
        <v>193</v>
      </c>
      <c r="C158" s="78">
        <v>155</v>
      </c>
      <c r="D158" s="79">
        <v>0</v>
      </c>
      <c r="E158" s="79">
        <v>0</v>
      </c>
      <c r="F158" s="79">
        <v>0</v>
      </c>
      <c r="G158" s="79">
        <v>0</v>
      </c>
      <c r="H158" s="80">
        <v>0</v>
      </c>
      <c r="I158" s="80"/>
      <c r="J158" s="79">
        <v>0</v>
      </c>
      <c r="K158" s="79"/>
      <c r="L158" s="20">
        <f t="shared" si="123"/>
        <v>0</v>
      </c>
      <c r="M158" s="20">
        <f t="shared" si="123"/>
        <v>0</v>
      </c>
      <c r="N158" s="10"/>
      <c r="O158" s="10"/>
      <c r="P158" s="10"/>
      <c r="Q158" s="10"/>
    </row>
    <row r="159" spans="1:17" x14ac:dyDescent="0.25">
      <c r="A159" s="18">
        <v>813900</v>
      </c>
      <c r="B159" s="68" t="s">
        <v>194</v>
      </c>
      <c r="C159" s="78">
        <v>156</v>
      </c>
      <c r="D159" s="79">
        <v>0</v>
      </c>
      <c r="E159" s="79">
        <v>0</v>
      </c>
      <c r="F159" s="79">
        <v>0</v>
      </c>
      <c r="G159" s="79">
        <v>0</v>
      </c>
      <c r="H159" s="80">
        <v>0</v>
      </c>
      <c r="I159" s="80"/>
      <c r="J159" s="79">
        <v>0</v>
      </c>
      <c r="K159" s="79"/>
      <c r="L159" s="20">
        <f t="shared" si="123"/>
        <v>0</v>
      </c>
      <c r="M159" s="20">
        <f t="shared" si="123"/>
        <v>0</v>
      </c>
      <c r="N159" s="10"/>
      <c r="O159" s="10"/>
      <c r="P159" s="10"/>
      <c r="Q159" s="10"/>
    </row>
    <row r="160" spans="1:17" ht="30" x14ac:dyDescent="0.25">
      <c r="A160" s="21">
        <v>814000</v>
      </c>
      <c r="B160" s="82" t="s">
        <v>64</v>
      </c>
      <c r="C160" s="83" t="s">
        <v>195</v>
      </c>
      <c r="D160" s="75">
        <f t="shared" ref="D160:M160" si="124">D161</f>
        <v>0</v>
      </c>
      <c r="E160" s="75">
        <f t="shared" si="124"/>
        <v>0</v>
      </c>
      <c r="F160" s="75">
        <f t="shared" si="124"/>
        <v>0</v>
      </c>
      <c r="G160" s="75">
        <f t="shared" si="124"/>
        <v>0</v>
      </c>
      <c r="H160" s="76">
        <f t="shared" si="124"/>
        <v>0</v>
      </c>
      <c r="I160" s="76">
        <f t="shared" si="124"/>
        <v>0</v>
      </c>
      <c r="J160" s="75">
        <f t="shared" si="124"/>
        <v>0</v>
      </c>
      <c r="K160" s="75">
        <f t="shared" si="124"/>
        <v>0</v>
      </c>
      <c r="L160" s="17">
        <f t="shared" si="124"/>
        <v>0</v>
      </c>
      <c r="M160" s="17">
        <f t="shared" si="124"/>
        <v>0</v>
      </c>
      <c r="N160" s="7"/>
      <c r="O160" s="7"/>
      <c r="P160" s="7"/>
      <c r="Q160" s="7"/>
    </row>
    <row r="161" spans="1:17" ht="30" x14ac:dyDescent="0.25">
      <c r="A161" s="18">
        <v>814100</v>
      </c>
      <c r="B161" s="68" t="s">
        <v>64</v>
      </c>
      <c r="C161" s="81">
        <v>158</v>
      </c>
      <c r="D161" s="79">
        <v>0</v>
      </c>
      <c r="E161" s="79">
        <v>0</v>
      </c>
      <c r="F161" s="79">
        <v>0</v>
      </c>
      <c r="G161" s="79">
        <v>0</v>
      </c>
      <c r="H161" s="80">
        <v>0</v>
      </c>
      <c r="I161" s="80"/>
      <c r="J161" s="79">
        <v>0</v>
      </c>
      <c r="K161" s="79"/>
      <c r="L161" s="20">
        <f>J161-D161</f>
        <v>0</v>
      </c>
      <c r="M161" s="20">
        <f>K161-E161</f>
        <v>0</v>
      </c>
      <c r="N161" s="10"/>
      <c r="O161" s="10"/>
      <c r="P161" s="10"/>
      <c r="Q161" s="10"/>
    </row>
    <row r="162" spans="1:17" ht="30" x14ac:dyDescent="0.25">
      <c r="A162" s="21">
        <v>815000</v>
      </c>
      <c r="B162" s="82" t="s">
        <v>65</v>
      </c>
      <c r="C162" s="83" t="s">
        <v>196</v>
      </c>
      <c r="D162" s="75">
        <f t="shared" ref="D162:M162" si="125">D163</f>
        <v>0</v>
      </c>
      <c r="E162" s="75">
        <f t="shared" si="125"/>
        <v>0</v>
      </c>
      <c r="F162" s="75">
        <f t="shared" si="125"/>
        <v>0</v>
      </c>
      <c r="G162" s="75">
        <f t="shared" si="125"/>
        <v>0</v>
      </c>
      <c r="H162" s="76">
        <f t="shared" si="125"/>
        <v>0</v>
      </c>
      <c r="I162" s="76">
        <f t="shared" si="125"/>
        <v>0</v>
      </c>
      <c r="J162" s="75">
        <f t="shared" si="125"/>
        <v>0</v>
      </c>
      <c r="K162" s="75">
        <f t="shared" si="125"/>
        <v>0</v>
      </c>
      <c r="L162" s="17">
        <f t="shared" si="125"/>
        <v>0</v>
      </c>
      <c r="M162" s="17">
        <f t="shared" si="125"/>
        <v>0</v>
      </c>
      <c r="N162" s="7"/>
      <c r="O162" s="7"/>
      <c r="P162" s="7"/>
      <c r="Q162" s="7"/>
    </row>
    <row r="163" spans="1:17" x14ac:dyDescent="0.25">
      <c r="A163" s="18">
        <v>815100</v>
      </c>
      <c r="B163" s="68" t="s">
        <v>65</v>
      </c>
      <c r="C163" s="81">
        <v>160</v>
      </c>
      <c r="D163" s="79">
        <v>0</v>
      </c>
      <c r="E163" s="79">
        <v>0</v>
      </c>
      <c r="F163" s="79">
        <v>0</v>
      </c>
      <c r="G163" s="79">
        <v>0</v>
      </c>
      <c r="H163" s="80">
        <v>0</v>
      </c>
      <c r="I163" s="80"/>
      <c r="J163" s="79">
        <v>0</v>
      </c>
      <c r="K163" s="79"/>
      <c r="L163" s="20">
        <f>J163-D163</f>
        <v>0</v>
      </c>
      <c r="M163" s="20">
        <f>K163-E163</f>
        <v>0</v>
      </c>
      <c r="N163" s="10"/>
      <c r="O163" s="10"/>
      <c r="P163" s="10"/>
      <c r="Q163" s="10"/>
    </row>
    <row r="164" spans="1:17" ht="30" x14ac:dyDescent="0.25">
      <c r="A164" s="21">
        <v>816000</v>
      </c>
      <c r="B164" s="82" t="s">
        <v>66</v>
      </c>
      <c r="C164" s="83" t="s">
        <v>197</v>
      </c>
      <c r="D164" s="75">
        <f t="shared" ref="D164:M164" si="126">D165</f>
        <v>58500</v>
      </c>
      <c r="E164" s="75">
        <f t="shared" si="126"/>
        <v>0</v>
      </c>
      <c r="F164" s="75">
        <f t="shared" si="126"/>
        <v>58500</v>
      </c>
      <c r="G164" s="75">
        <f t="shared" si="126"/>
        <v>0</v>
      </c>
      <c r="H164" s="76">
        <f t="shared" si="126"/>
        <v>41967.47</v>
      </c>
      <c r="I164" s="76">
        <f t="shared" si="126"/>
        <v>0</v>
      </c>
      <c r="J164" s="75">
        <f t="shared" si="126"/>
        <v>58500</v>
      </c>
      <c r="K164" s="75">
        <f t="shared" si="126"/>
        <v>0</v>
      </c>
      <c r="L164" s="17">
        <f t="shared" si="126"/>
        <v>0</v>
      </c>
      <c r="M164" s="17">
        <f t="shared" si="126"/>
        <v>0</v>
      </c>
      <c r="N164" s="7"/>
      <c r="O164" s="7"/>
      <c r="P164" s="7"/>
      <c r="Q164" s="7"/>
    </row>
    <row r="165" spans="1:17" ht="30" x14ac:dyDescent="0.25">
      <c r="A165" s="18">
        <v>816100</v>
      </c>
      <c r="B165" s="68" t="s">
        <v>66</v>
      </c>
      <c r="C165" s="81">
        <v>162</v>
      </c>
      <c r="D165" s="79">
        <v>58500</v>
      </c>
      <c r="E165" s="79">
        <v>0</v>
      </c>
      <c r="F165" s="79">
        <v>58500</v>
      </c>
      <c r="G165" s="79">
        <v>0</v>
      </c>
      <c r="H165" s="80">
        <v>41967.47</v>
      </c>
      <c r="I165" s="80"/>
      <c r="J165" s="79">
        <v>58500</v>
      </c>
      <c r="K165" s="79"/>
      <c r="L165" s="20">
        <f>J165-D165</f>
        <v>0</v>
      </c>
      <c r="M165" s="20">
        <f>K165-E165</f>
        <v>0</v>
      </c>
      <c r="N165" s="10"/>
      <c r="O165" s="10"/>
      <c r="P165" s="10"/>
      <c r="Q165" s="10"/>
    </row>
    <row r="166" spans="1:17" ht="30" x14ac:dyDescent="0.25">
      <c r="A166" s="22">
        <v>880000</v>
      </c>
      <c r="B166" s="67" t="s">
        <v>198</v>
      </c>
      <c r="C166" s="86" t="s">
        <v>199</v>
      </c>
      <c r="D166" s="71">
        <f t="shared" ref="D166:M166" si="127">D167</f>
        <v>21000</v>
      </c>
      <c r="E166" s="71">
        <f t="shared" si="127"/>
        <v>0</v>
      </c>
      <c r="F166" s="71">
        <f t="shared" si="127"/>
        <v>21000</v>
      </c>
      <c r="G166" s="71">
        <f t="shared" si="127"/>
        <v>0</v>
      </c>
      <c r="H166" s="72">
        <f t="shared" si="127"/>
        <v>3851.54</v>
      </c>
      <c r="I166" s="72">
        <f t="shared" si="127"/>
        <v>0</v>
      </c>
      <c r="J166" s="71">
        <f t="shared" si="127"/>
        <v>6000</v>
      </c>
      <c r="K166" s="71">
        <f t="shared" si="127"/>
        <v>0</v>
      </c>
      <c r="L166" s="15">
        <f t="shared" si="127"/>
        <v>-15000</v>
      </c>
      <c r="M166" s="15">
        <f t="shared" si="127"/>
        <v>0</v>
      </c>
      <c r="N166" s="7"/>
      <c r="O166" s="7"/>
      <c r="P166" s="7"/>
      <c r="Q166" s="7"/>
    </row>
    <row r="167" spans="1:17" ht="30" x14ac:dyDescent="0.25">
      <c r="A167" s="21">
        <v>881000</v>
      </c>
      <c r="B167" s="82" t="s">
        <v>69</v>
      </c>
      <c r="C167" s="86" t="s">
        <v>200</v>
      </c>
      <c r="D167" s="75">
        <f t="shared" ref="D167:M167" si="128">D168+D169</f>
        <v>21000</v>
      </c>
      <c r="E167" s="75">
        <f t="shared" si="128"/>
        <v>0</v>
      </c>
      <c r="F167" s="75">
        <f t="shared" si="128"/>
        <v>21000</v>
      </c>
      <c r="G167" s="75">
        <f t="shared" si="128"/>
        <v>0</v>
      </c>
      <c r="H167" s="76">
        <f t="shared" si="128"/>
        <v>3851.54</v>
      </c>
      <c r="I167" s="76">
        <f t="shared" si="128"/>
        <v>0</v>
      </c>
      <c r="J167" s="75">
        <f t="shared" si="128"/>
        <v>6000</v>
      </c>
      <c r="K167" s="75">
        <f t="shared" si="128"/>
        <v>0</v>
      </c>
      <c r="L167" s="17">
        <f t="shared" si="128"/>
        <v>-15000</v>
      </c>
      <c r="M167" s="17">
        <f t="shared" si="128"/>
        <v>0</v>
      </c>
      <c r="N167" s="7"/>
      <c r="O167" s="7"/>
      <c r="P167" s="7"/>
      <c r="Q167" s="7"/>
    </row>
    <row r="168" spans="1:17" ht="30" x14ac:dyDescent="0.25">
      <c r="A168" s="18">
        <v>881100</v>
      </c>
      <c r="B168" s="68" t="s">
        <v>201</v>
      </c>
      <c r="C168" s="81">
        <v>165</v>
      </c>
      <c r="D168" s="79">
        <v>15000</v>
      </c>
      <c r="E168" s="79">
        <v>0</v>
      </c>
      <c r="F168" s="79">
        <v>15000</v>
      </c>
      <c r="G168" s="79">
        <v>0</v>
      </c>
      <c r="H168" s="80">
        <v>135.69999999999999</v>
      </c>
      <c r="I168" s="80"/>
      <c r="J168" s="79">
        <v>0</v>
      </c>
      <c r="K168" s="79"/>
      <c r="L168" s="20">
        <f t="shared" ref="L168:M169" si="129">J168-D168</f>
        <v>-15000</v>
      </c>
      <c r="M168" s="20">
        <f t="shared" si="129"/>
        <v>0</v>
      </c>
      <c r="N168" s="10"/>
      <c r="O168" s="10"/>
      <c r="P168" s="10"/>
      <c r="Q168" s="10"/>
    </row>
    <row r="169" spans="1:17" ht="30" x14ac:dyDescent="0.25">
      <c r="A169" s="18">
        <v>881200</v>
      </c>
      <c r="B169" s="68" t="s">
        <v>202</v>
      </c>
      <c r="C169" s="81">
        <v>166</v>
      </c>
      <c r="D169" s="79">
        <v>6000</v>
      </c>
      <c r="E169" s="79">
        <v>0</v>
      </c>
      <c r="F169" s="79">
        <v>6000</v>
      </c>
      <c r="G169" s="79">
        <v>0</v>
      </c>
      <c r="H169" s="80">
        <v>3715.84</v>
      </c>
      <c r="I169" s="80"/>
      <c r="J169" s="79">
        <v>6000</v>
      </c>
      <c r="K169" s="79"/>
      <c r="L169" s="20">
        <f t="shared" si="129"/>
        <v>0</v>
      </c>
      <c r="M169" s="20">
        <f t="shared" si="129"/>
        <v>0</v>
      </c>
      <c r="N169" s="10"/>
      <c r="O169" s="10"/>
      <c r="P169" s="10"/>
      <c r="Q169" s="10"/>
    </row>
    <row r="170" spans="1:17" ht="30" x14ac:dyDescent="0.25">
      <c r="A170" s="22"/>
      <c r="B170" s="67" t="s">
        <v>203</v>
      </c>
      <c r="C170" s="86" t="s">
        <v>204</v>
      </c>
      <c r="D170" s="71">
        <f t="shared" ref="D170:M170" si="130">D85+D145</f>
        <v>72148812</v>
      </c>
      <c r="E170" s="71">
        <f t="shared" si="130"/>
        <v>110200</v>
      </c>
      <c r="F170" s="71">
        <f t="shared" si="130"/>
        <v>72148812</v>
      </c>
      <c r="G170" s="71">
        <f t="shared" si="130"/>
        <v>110200</v>
      </c>
      <c r="H170" s="72">
        <f t="shared" si="130"/>
        <v>51414964.509999998</v>
      </c>
      <c r="I170" s="72">
        <f t="shared" si="130"/>
        <v>51301.390000000007</v>
      </c>
      <c r="J170" s="71">
        <f t="shared" si="130"/>
        <v>73387237</v>
      </c>
      <c r="K170" s="71">
        <f t="shared" si="130"/>
        <v>108850</v>
      </c>
      <c r="L170" s="15">
        <f t="shared" si="130"/>
        <v>1238425</v>
      </c>
      <c r="M170" s="15">
        <f t="shared" si="130"/>
        <v>-1350</v>
      </c>
      <c r="N170" s="7">
        <f t="shared" si="116"/>
        <v>71.262385456880423</v>
      </c>
      <c r="O170" s="7">
        <f t="shared" si="116"/>
        <v>46.55298548094374</v>
      </c>
      <c r="P170" s="7">
        <f t="shared" si="117"/>
        <v>101.71648702961318</v>
      </c>
      <c r="Q170" s="7">
        <f t="shared" si="117"/>
        <v>98.774954627949185</v>
      </c>
    </row>
    <row r="171" spans="1:17" ht="45" x14ac:dyDescent="0.25">
      <c r="A171" s="142" t="s">
        <v>205</v>
      </c>
      <c r="B171" s="143"/>
      <c r="C171" s="87" t="s">
        <v>206</v>
      </c>
      <c r="D171" s="88">
        <f t="shared" ref="D171:M171" si="131">D172+D216+D225</f>
        <v>64565883</v>
      </c>
      <c r="E171" s="88">
        <f t="shared" si="131"/>
        <v>100700</v>
      </c>
      <c r="F171" s="88">
        <f t="shared" si="131"/>
        <v>64574386</v>
      </c>
      <c r="G171" s="88">
        <f t="shared" si="131"/>
        <v>100700</v>
      </c>
      <c r="H171" s="89">
        <f t="shared" si="131"/>
        <v>46292321.689999998</v>
      </c>
      <c r="I171" s="89">
        <f t="shared" si="131"/>
        <v>42961.789999999994</v>
      </c>
      <c r="J171" s="88">
        <f t="shared" si="131"/>
        <v>65494531</v>
      </c>
      <c r="K171" s="88">
        <f t="shared" si="131"/>
        <v>99350</v>
      </c>
      <c r="L171" s="25">
        <f t="shared" si="131"/>
        <v>928648</v>
      </c>
      <c r="M171" s="25">
        <f t="shared" si="131"/>
        <v>-1350</v>
      </c>
      <c r="N171" s="7">
        <f t="shared" ref="N171:O226" si="132">H171/D171*100</f>
        <v>71.697806239248678</v>
      </c>
      <c r="O171" s="7">
        <f t="shared" si="132"/>
        <v>42.663147964250243</v>
      </c>
      <c r="P171" s="7">
        <f t="shared" ref="P171:Q226" si="133">J171/D171*100</f>
        <v>101.438295206154</v>
      </c>
      <c r="Q171" s="7">
        <f t="shared" si="133"/>
        <v>98.659384309831182</v>
      </c>
    </row>
    <row r="172" spans="1:17" ht="90" x14ac:dyDescent="0.25">
      <c r="A172" s="26">
        <v>410000</v>
      </c>
      <c r="B172" s="90" t="s">
        <v>207</v>
      </c>
      <c r="C172" s="91" t="s">
        <v>208</v>
      </c>
      <c r="D172" s="88">
        <f t="shared" ref="D172:M172" si="134">D173+D178+D188+D196+D198+D201+D204+D209+D214</f>
        <v>64104683</v>
      </c>
      <c r="E172" s="88">
        <f t="shared" si="134"/>
        <v>100700</v>
      </c>
      <c r="F172" s="88">
        <f t="shared" si="134"/>
        <v>64110186</v>
      </c>
      <c r="G172" s="88">
        <f t="shared" si="134"/>
        <v>100700</v>
      </c>
      <c r="H172" s="89">
        <f t="shared" si="134"/>
        <v>45955332.93</v>
      </c>
      <c r="I172" s="89">
        <f t="shared" si="134"/>
        <v>42961.789999999994</v>
      </c>
      <c r="J172" s="88">
        <f t="shared" si="134"/>
        <v>65023631</v>
      </c>
      <c r="K172" s="88">
        <f t="shared" si="134"/>
        <v>99350</v>
      </c>
      <c r="L172" s="25">
        <f t="shared" si="134"/>
        <v>918948</v>
      </c>
      <c r="M172" s="25">
        <f t="shared" si="134"/>
        <v>-1350</v>
      </c>
      <c r="N172" s="7">
        <f t="shared" si="132"/>
        <v>71.687949739958938</v>
      </c>
      <c r="O172" s="7">
        <f t="shared" si="132"/>
        <v>42.663147964250243</v>
      </c>
      <c r="P172" s="7">
        <f t="shared" si="133"/>
        <v>101.4335114955642</v>
      </c>
      <c r="Q172" s="7">
        <f t="shared" si="133"/>
        <v>98.659384309831182</v>
      </c>
    </row>
    <row r="173" spans="1:17" ht="45" x14ac:dyDescent="0.25">
      <c r="A173" s="27">
        <v>411000</v>
      </c>
      <c r="B173" s="92" t="s">
        <v>43</v>
      </c>
      <c r="C173" s="93" t="s">
        <v>209</v>
      </c>
      <c r="D173" s="94">
        <f t="shared" ref="D173:M173" si="135">D174+D175+D176+D177</f>
        <v>27722534</v>
      </c>
      <c r="E173" s="94">
        <f t="shared" si="135"/>
        <v>300</v>
      </c>
      <c r="F173" s="94">
        <f t="shared" si="135"/>
        <v>27721799</v>
      </c>
      <c r="G173" s="94">
        <f t="shared" si="135"/>
        <v>300</v>
      </c>
      <c r="H173" s="95">
        <f t="shared" si="135"/>
        <v>19887850.769999996</v>
      </c>
      <c r="I173" s="95">
        <f t="shared" si="135"/>
        <v>0</v>
      </c>
      <c r="J173" s="94">
        <f t="shared" si="135"/>
        <v>27669679</v>
      </c>
      <c r="K173" s="94">
        <f t="shared" si="135"/>
        <v>300</v>
      </c>
      <c r="L173" s="28">
        <f t="shared" si="135"/>
        <v>-52855</v>
      </c>
      <c r="M173" s="28">
        <f t="shared" si="135"/>
        <v>0</v>
      </c>
      <c r="N173" s="7">
        <f t="shared" si="132"/>
        <v>71.73893544507871</v>
      </c>
      <c r="O173" s="7">
        <f t="shared" si="132"/>
        <v>0</v>
      </c>
      <c r="P173" s="7">
        <f t="shared" si="133"/>
        <v>99.809342825587294</v>
      </c>
      <c r="Q173" s="7">
        <f t="shared" si="133"/>
        <v>100</v>
      </c>
    </row>
    <row r="174" spans="1:17" x14ac:dyDescent="0.25">
      <c r="A174" s="29">
        <v>411100</v>
      </c>
      <c r="B174" s="96" t="s">
        <v>210</v>
      </c>
      <c r="C174" s="97">
        <v>171</v>
      </c>
      <c r="D174" s="98">
        <v>23173000</v>
      </c>
      <c r="E174" s="98">
        <v>0</v>
      </c>
      <c r="F174" s="98">
        <v>23173000</v>
      </c>
      <c r="G174" s="98">
        <v>0</v>
      </c>
      <c r="H174" s="99">
        <v>16759311.25</v>
      </c>
      <c r="I174" s="99">
        <v>0</v>
      </c>
      <c r="J174" s="98">
        <v>23009000</v>
      </c>
      <c r="K174" s="98">
        <v>0</v>
      </c>
      <c r="L174" s="20">
        <f t="shared" ref="L174:M177" si="136">J174-D174</f>
        <v>-164000</v>
      </c>
      <c r="M174" s="20">
        <f t="shared" si="136"/>
        <v>0</v>
      </c>
      <c r="N174" s="10">
        <f t="shared" si="132"/>
        <v>72.322579079100677</v>
      </c>
      <c r="O174" s="10" t="e">
        <f t="shared" si="132"/>
        <v>#DIV/0!</v>
      </c>
      <c r="P174" s="10">
        <f t="shared" si="133"/>
        <v>99.292279808397694</v>
      </c>
      <c r="Q174" s="10"/>
    </row>
    <row r="175" spans="1:17" ht="30" x14ac:dyDescent="0.25">
      <c r="A175" s="29">
        <v>411200</v>
      </c>
      <c r="B175" s="96" t="s">
        <v>211</v>
      </c>
      <c r="C175" s="97">
        <v>172</v>
      </c>
      <c r="D175" s="98">
        <v>3736234</v>
      </c>
      <c r="E175" s="98">
        <v>300</v>
      </c>
      <c r="F175" s="98">
        <v>3733438</v>
      </c>
      <c r="G175" s="98">
        <v>300</v>
      </c>
      <c r="H175" s="99">
        <v>2599610.65</v>
      </c>
      <c r="I175" s="99">
        <v>0</v>
      </c>
      <c r="J175" s="98">
        <v>3705118</v>
      </c>
      <c r="K175" s="98">
        <v>300</v>
      </c>
      <c r="L175" s="20">
        <f t="shared" si="136"/>
        <v>-31116</v>
      </c>
      <c r="M175" s="20">
        <f t="shared" si="136"/>
        <v>0</v>
      </c>
      <c r="N175" s="10">
        <f t="shared" si="132"/>
        <v>69.578368217836456</v>
      </c>
      <c r="O175" s="10">
        <f t="shared" si="132"/>
        <v>0</v>
      </c>
      <c r="P175" s="10">
        <f t="shared" si="133"/>
        <v>99.167182783519451</v>
      </c>
      <c r="Q175" s="10">
        <f t="shared" si="133"/>
        <v>100</v>
      </c>
    </row>
    <row r="176" spans="1:17" ht="30" x14ac:dyDescent="0.25">
      <c r="A176" s="29">
        <v>411300</v>
      </c>
      <c r="B176" s="96" t="s">
        <v>212</v>
      </c>
      <c r="C176" s="97">
        <v>173</v>
      </c>
      <c r="D176" s="98">
        <v>498000</v>
      </c>
      <c r="E176" s="98">
        <v>0</v>
      </c>
      <c r="F176" s="98">
        <v>497700</v>
      </c>
      <c r="G176" s="98">
        <v>0</v>
      </c>
      <c r="H176" s="99">
        <v>307904.38</v>
      </c>
      <c r="I176" s="99">
        <v>0</v>
      </c>
      <c r="J176" s="98">
        <v>598700</v>
      </c>
      <c r="K176" s="98">
        <v>0</v>
      </c>
      <c r="L176" s="20">
        <f t="shared" si="136"/>
        <v>100700</v>
      </c>
      <c r="M176" s="20">
        <f t="shared" si="136"/>
        <v>0</v>
      </c>
      <c r="N176" s="10">
        <f t="shared" si="132"/>
        <v>61.828188755020086</v>
      </c>
      <c r="O176" s="10" t="e">
        <f t="shared" si="132"/>
        <v>#DIV/0!</v>
      </c>
      <c r="P176" s="10">
        <f t="shared" si="133"/>
        <v>120.22088353413653</v>
      </c>
      <c r="Q176" s="10"/>
    </row>
    <row r="177" spans="1:17" x14ac:dyDescent="0.25">
      <c r="A177" s="29">
        <v>411400</v>
      </c>
      <c r="B177" s="96" t="s">
        <v>213</v>
      </c>
      <c r="C177" s="97">
        <v>174</v>
      </c>
      <c r="D177" s="98">
        <v>315300</v>
      </c>
      <c r="E177" s="98">
        <v>0</v>
      </c>
      <c r="F177" s="98">
        <v>317661</v>
      </c>
      <c r="G177" s="98">
        <v>0</v>
      </c>
      <c r="H177" s="99">
        <v>221024.49</v>
      </c>
      <c r="I177" s="99">
        <v>0</v>
      </c>
      <c r="J177" s="98">
        <v>356861</v>
      </c>
      <c r="K177" s="98">
        <v>0</v>
      </c>
      <c r="L177" s="20">
        <f t="shared" si="136"/>
        <v>41561</v>
      </c>
      <c r="M177" s="20">
        <f t="shared" si="136"/>
        <v>0</v>
      </c>
      <c r="N177" s="10">
        <f t="shared" si="132"/>
        <v>70.099743101807803</v>
      </c>
      <c r="O177" s="10" t="e">
        <f t="shared" si="132"/>
        <v>#DIV/0!</v>
      </c>
      <c r="P177" s="10">
        <f t="shared" si="133"/>
        <v>113.1814145258484</v>
      </c>
      <c r="Q177" s="10"/>
    </row>
    <row r="178" spans="1:17" ht="90" x14ac:dyDescent="0.25">
      <c r="A178" s="27">
        <v>412000</v>
      </c>
      <c r="B178" s="100" t="s">
        <v>44</v>
      </c>
      <c r="C178" s="93" t="s">
        <v>214</v>
      </c>
      <c r="D178" s="94">
        <f t="shared" ref="D178:M178" si="137">D179+D180+D181+D182+D183+D184+D185+D186+D187</f>
        <v>12734119</v>
      </c>
      <c r="E178" s="94">
        <f t="shared" si="137"/>
        <v>86100</v>
      </c>
      <c r="F178" s="94">
        <f t="shared" si="137"/>
        <v>12787986</v>
      </c>
      <c r="G178" s="94">
        <f t="shared" si="137"/>
        <v>86100</v>
      </c>
      <c r="H178" s="95">
        <f t="shared" si="137"/>
        <v>9226947.6099999994</v>
      </c>
      <c r="I178" s="95">
        <f t="shared" si="137"/>
        <v>38114.189999999995</v>
      </c>
      <c r="J178" s="94">
        <f t="shared" si="137"/>
        <v>12743571</v>
      </c>
      <c r="K178" s="94">
        <f t="shared" si="137"/>
        <v>86100</v>
      </c>
      <c r="L178" s="28">
        <f t="shared" si="137"/>
        <v>9452</v>
      </c>
      <c r="M178" s="28">
        <f t="shared" si="137"/>
        <v>0</v>
      </c>
      <c r="N178" s="7">
        <f t="shared" si="132"/>
        <v>72.458468544231451</v>
      </c>
      <c r="O178" s="7">
        <f t="shared" si="132"/>
        <v>44.267351916376299</v>
      </c>
      <c r="P178" s="7">
        <f t="shared" si="133"/>
        <v>100.07422578664453</v>
      </c>
      <c r="Q178" s="7">
        <f t="shared" si="133"/>
        <v>100</v>
      </c>
    </row>
    <row r="179" spans="1:17" x14ac:dyDescent="0.25">
      <c r="A179" s="29">
        <v>412100</v>
      </c>
      <c r="B179" s="96" t="s">
        <v>215</v>
      </c>
      <c r="C179" s="97">
        <v>176</v>
      </c>
      <c r="D179" s="98">
        <v>102180</v>
      </c>
      <c r="E179" s="98">
        <v>0</v>
      </c>
      <c r="F179" s="98">
        <v>102180</v>
      </c>
      <c r="G179" s="98">
        <v>0</v>
      </c>
      <c r="H179" s="99">
        <v>38258.269999999997</v>
      </c>
      <c r="I179" s="99">
        <v>0</v>
      </c>
      <c r="J179" s="98">
        <v>79340</v>
      </c>
      <c r="K179" s="98">
        <v>0</v>
      </c>
      <c r="L179" s="20">
        <f t="shared" ref="L179:M187" si="138">J179-D179</f>
        <v>-22840</v>
      </c>
      <c r="M179" s="20">
        <f t="shared" si="138"/>
        <v>0</v>
      </c>
      <c r="N179" s="10">
        <f t="shared" si="132"/>
        <v>37.442033666079467</v>
      </c>
      <c r="O179" s="10" t="e">
        <f t="shared" si="132"/>
        <v>#DIV/0!</v>
      </c>
      <c r="P179" s="10">
        <f t="shared" si="133"/>
        <v>77.647289097670779</v>
      </c>
      <c r="Q179" s="10"/>
    </row>
    <row r="180" spans="1:17" ht="30" x14ac:dyDescent="0.25">
      <c r="A180" s="29">
        <v>412200</v>
      </c>
      <c r="B180" s="96" t="s">
        <v>216</v>
      </c>
      <c r="C180" s="97">
        <v>177</v>
      </c>
      <c r="D180" s="98">
        <v>2025895</v>
      </c>
      <c r="E180" s="98">
        <v>4950</v>
      </c>
      <c r="F180" s="98">
        <v>2025975</v>
      </c>
      <c r="G180" s="98">
        <v>4950</v>
      </c>
      <c r="H180" s="99">
        <v>1374564.89</v>
      </c>
      <c r="I180" s="99">
        <v>0</v>
      </c>
      <c r="J180" s="98">
        <v>2061655</v>
      </c>
      <c r="K180" s="98">
        <v>4950</v>
      </c>
      <c r="L180" s="20">
        <f t="shared" si="138"/>
        <v>35760</v>
      </c>
      <c r="M180" s="20">
        <f t="shared" si="138"/>
        <v>0</v>
      </c>
      <c r="N180" s="10">
        <f t="shared" si="132"/>
        <v>67.849759735820456</v>
      </c>
      <c r="O180" s="10">
        <f t="shared" si="132"/>
        <v>0</v>
      </c>
      <c r="P180" s="10">
        <f t="shared" si="133"/>
        <v>101.76514577507719</v>
      </c>
      <c r="Q180" s="10">
        <f t="shared" si="133"/>
        <v>100</v>
      </c>
    </row>
    <row r="181" spans="1:17" x14ac:dyDescent="0.25">
      <c r="A181" s="29">
        <v>412300</v>
      </c>
      <c r="B181" s="96" t="s">
        <v>217</v>
      </c>
      <c r="C181" s="97">
        <v>178</v>
      </c>
      <c r="D181" s="98">
        <v>352160</v>
      </c>
      <c r="E181" s="98">
        <v>500</v>
      </c>
      <c r="F181" s="98">
        <v>355895</v>
      </c>
      <c r="G181" s="98">
        <v>500</v>
      </c>
      <c r="H181" s="99">
        <v>239198.1</v>
      </c>
      <c r="I181" s="99">
        <v>0</v>
      </c>
      <c r="J181" s="98">
        <v>397095</v>
      </c>
      <c r="K181" s="98">
        <v>500</v>
      </c>
      <c r="L181" s="20">
        <f t="shared" si="138"/>
        <v>44935</v>
      </c>
      <c r="M181" s="20">
        <f t="shared" si="138"/>
        <v>0</v>
      </c>
      <c r="N181" s="10">
        <f t="shared" si="132"/>
        <v>67.923131531122209</v>
      </c>
      <c r="O181" s="10">
        <f t="shared" si="132"/>
        <v>0</v>
      </c>
      <c r="P181" s="10">
        <f t="shared" si="133"/>
        <v>112.75982507950933</v>
      </c>
      <c r="Q181" s="10">
        <f t="shared" si="133"/>
        <v>100</v>
      </c>
    </row>
    <row r="182" spans="1:17" x14ac:dyDescent="0.25">
      <c r="A182" s="29">
        <v>412400</v>
      </c>
      <c r="B182" s="96" t="s">
        <v>218</v>
      </c>
      <c r="C182" s="97">
        <v>179</v>
      </c>
      <c r="D182" s="98">
        <v>279220</v>
      </c>
      <c r="E182" s="98">
        <v>56000</v>
      </c>
      <c r="F182" s="98">
        <v>279220</v>
      </c>
      <c r="G182" s="98">
        <v>56000</v>
      </c>
      <c r="H182" s="99">
        <v>169541.2</v>
      </c>
      <c r="I182" s="99">
        <v>30386.42</v>
      </c>
      <c r="J182" s="98">
        <v>273780</v>
      </c>
      <c r="K182" s="98">
        <v>56000</v>
      </c>
      <c r="L182" s="20">
        <f t="shared" si="138"/>
        <v>-5440</v>
      </c>
      <c r="M182" s="20">
        <f t="shared" si="138"/>
        <v>0</v>
      </c>
      <c r="N182" s="10">
        <f t="shared" si="132"/>
        <v>60.71957596160734</v>
      </c>
      <c r="O182" s="10">
        <f t="shared" si="132"/>
        <v>54.261464285714275</v>
      </c>
      <c r="P182" s="10">
        <f t="shared" si="133"/>
        <v>98.05171549315952</v>
      </c>
      <c r="Q182" s="10">
        <f t="shared" si="133"/>
        <v>100</v>
      </c>
    </row>
    <row r="183" spans="1:17" x14ac:dyDescent="0.25">
      <c r="A183" s="29">
        <v>412500</v>
      </c>
      <c r="B183" s="96" t="s">
        <v>219</v>
      </c>
      <c r="C183" s="97">
        <v>180</v>
      </c>
      <c r="D183" s="98">
        <v>2404070</v>
      </c>
      <c r="E183" s="98">
        <v>1000</v>
      </c>
      <c r="F183" s="98">
        <v>2406252</v>
      </c>
      <c r="G183" s="98">
        <v>1000</v>
      </c>
      <c r="H183" s="99">
        <v>1903750.62</v>
      </c>
      <c r="I183" s="99">
        <v>0</v>
      </c>
      <c r="J183" s="98">
        <v>2588342</v>
      </c>
      <c r="K183" s="98">
        <v>1000</v>
      </c>
      <c r="L183" s="20">
        <f t="shared" si="138"/>
        <v>184272</v>
      </c>
      <c r="M183" s="20">
        <f t="shared" si="138"/>
        <v>0</v>
      </c>
      <c r="N183" s="10">
        <f t="shared" si="132"/>
        <v>79.188651744749535</v>
      </c>
      <c r="O183" s="10">
        <f t="shared" si="132"/>
        <v>0</v>
      </c>
      <c r="P183" s="10">
        <f t="shared" si="133"/>
        <v>107.66500143506636</v>
      </c>
      <c r="Q183" s="10">
        <f t="shared" si="133"/>
        <v>100</v>
      </c>
    </row>
    <row r="184" spans="1:17" x14ac:dyDescent="0.25">
      <c r="A184" s="29">
        <v>412600</v>
      </c>
      <c r="B184" s="96" t="s">
        <v>220</v>
      </c>
      <c r="C184" s="97">
        <v>181</v>
      </c>
      <c r="D184" s="98">
        <v>321309</v>
      </c>
      <c r="E184" s="98">
        <v>500</v>
      </c>
      <c r="F184" s="98">
        <v>320421</v>
      </c>
      <c r="G184" s="98">
        <v>500</v>
      </c>
      <c r="H184" s="99">
        <v>178231.54</v>
      </c>
      <c r="I184" s="99">
        <v>0</v>
      </c>
      <c r="J184" s="98">
        <v>311481</v>
      </c>
      <c r="K184" s="98">
        <v>500</v>
      </c>
      <c r="L184" s="20">
        <f t="shared" si="138"/>
        <v>-9828</v>
      </c>
      <c r="M184" s="20">
        <f t="shared" si="138"/>
        <v>0</v>
      </c>
      <c r="N184" s="10">
        <f t="shared" si="132"/>
        <v>55.470447450896174</v>
      </c>
      <c r="O184" s="10">
        <f t="shared" si="132"/>
        <v>0</v>
      </c>
      <c r="P184" s="10">
        <f t="shared" si="133"/>
        <v>96.94126214951963</v>
      </c>
      <c r="Q184" s="10">
        <f t="shared" si="133"/>
        <v>100</v>
      </c>
    </row>
    <row r="185" spans="1:17" x14ac:dyDescent="0.25">
      <c r="A185" s="29">
        <v>412700</v>
      </c>
      <c r="B185" s="96" t="s">
        <v>221</v>
      </c>
      <c r="C185" s="97">
        <v>182</v>
      </c>
      <c r="D185" s="98">
        <v>1853575</v>
      </c>
      <c r="E185" s="98">
        <v>2100</v>
      </c>
      <c r="F185" s="98">
        <v>1886405</v>
      </c>
      <c r="G185" s="98">
        <v>2100</v>
      </c>
      <c r="H185" s="99">
        <v>1371967.95</v>
      </c>
      <c r="I185" s="99">
        <v>711.35</v>
      </c>
      <c r="J185" s="98">
        <v>1258840</v>
      </c>
      <c r="K185" s="98">
        <v>2100</v>
      </c>
      <c r="L185" s="20">
        <f t="shared" si="138"/>
        <v>-594735</v>
      </c>
      <c r="M185" s="20">
        <f t="shared" si="138"/>
        <v>0</v>
      </c>
      <c r="N185" s="10">
        <f t="shared" si="132"/>
        <v>74.017396112916927</v>
      </c>
      <c r="O185" s="10">
        <f t="shared" si="132"/>
        <v>33.87380952380952</v>
      </c>
      <c r="P185" s="10">
        <f t="shared" si="133"/>
        <v>67.914165868659211</v>
      </c>
      <c r="Q185" s="10">
        <f t="shared" si="133"/>
        <v>100</v>
      </c>
    </row>
    <row r="186" spans="1:17" ht="30" x14ac:dyDescent="0.25">
      <c r="A186" s="29">
        <v>412800</v>
      </c>
      <c r="B186" s="96" t="s">
        <v>222</v>
      </c>
      <c r="C186" s="97">
        <v>183</v>
      </c>
      <c r="D186" s="98">
        <v>2443000</v>
      </c>
      <c r="E186" s="98">
        <v>0</v>
      </c>
      <c r="F186" s="98">
        <v>2432000</v>
      </c>
      <c r="G186" s="98">
        <v>0</v>
      </c>
      <c r="H186" s="99">
        <v>1920016.85</v>
      </c>
      <c r="I186" s="99">
        <v>0</v>
      </c>
      <c r="J186" s="98">
        <v>2572000</v>
      </c>
      <c r="K186" s="98">
        <v>0</v>
      </c>
      <c r="L186" s="20">
        <f t="shared" si="138"/>
        <v>129000</v>
      </c>
      <c r="M186" s="20">
        <f t="shared" si="138"/>
        <v>0</v>
      </c>
      <c r="N186" s="10">
        <f t="shared" si="132"/>
        <v>78.592584936553422</v>
      </c>
      <c r="O186" s="10" t="e">
        <f t="shared" si="132"/>
        <v>#DIV/0!</v>
      </c>
      <c r="P186" s="10">
        <f t="shared" si="133"/>
        <v>105.28039295947605</v>
      </c>
      <c r="Q186" s="10" t="e">
        <f t="shared" si="133"/>
        <v>#DIV/0!</v>
      </c>
    </row>
    <row r="187" spans="1:17" x14ac:dyDescent="0.25">
      <c r="A187" s="29">
        <v>412900</v>
      </c>
      <c r="B187" s="96" t="s">
        <v>223</v>
      </c>
      <c r="C187" s="97">
        <v>184</v>
      </c>
      <c r="D187" s="98">
        <v>2952710</v>
      </c>
      <c r="E187" s="98">
        <v>21050</v>
      </c>
      <c r="F187" s="98">
        <v>2979638</v>
      </c>
      <c r="G187" s="98">
        <v>21050</v>
      </c>
      <c r="H187" s="99">
        <v>2031418.19</v>
      </c>
      <c r="I187" s="99">
        <v>7016.42</v>
      </c>
      <c r="J187" s="98">
        <v>3201038</v>
      </c>
      <c r="K187" s="98">
        <v>21050</v>
      </c>
      <c r="L187" s="20">
        <f t="shared" si="138"/>
        <v>248328</v>
      </c>
      <c r="M187" s="20">
        <f t="shared" si="138"/>
        <v>0</v>
      </c>
      <c r="N187" s="10">
        <f t="shared" si="132"/>
        <v>68.798432287627293</v>
      </c>
      <c r="O187" s="10">
        <f t="shared" si="132"/>
        <v>33.33216152019002</v>
      </c>
      <c r="P187" s="10">
        <f t="shared" si="133"/>
        <v>108.41017235014614</v>
      </c>
      <c r="Q187" s="10">
        <f t="shared" si="133"/>
        <v>100</v>
      </c>
    </row>
    <row r="188" spans="1:17" ht="75" x14ac:dyDescent="0.25">
      <c r="A188" s="27">
        <v>413000</v>
      </c>
      <c r="B188" s="100" t="s">
        <v>45</v>
      </c>
      <c r="C188" s="93" t="s">
        <v>224</v>
      </c>
      <c r="D188" s="94">
        <f t="shared" ref="D188:M188" si="139">D189+D190+D191+D192+D193+D194+D195</f>
        <v>1140100</v>
      </c>
      <c r="E188" s="94">
        <f t="shared" si="139"/>
        <v>0</v>
      </c>
      <c r="F188" s="94">
        <f t="shared" si="139"/>
        <v>1140100</v>
      </c>
      <c r="G188" s="94">
        <f t="shared" si="139"/>
        <v>0</v>
      </c>
      <c r="H188" s="95">
        <f t="shared" si="139"/>
        <v>797212.82</v>
      </c>
      <c r="I188" s="95">
        <f t="shared" si="139"/>
        <v>0</v>
      </c>
      <c r="J188" s="94">
        <f t="shared" si="139"/>
        <v>1130100</v>
      </c>
      <c r="K188" s="94">
        <f t="shared" si="139"/>
        <v>0</v>
      </c>
      <c r="L188" s="28">
        <f t="shared" si="139"/>
        <v>-10000</v>
      </c>
      <c r="M188" s="28">
        <f t="shared" si="139"/>
        <v>0</v>
      </c>
      <c r="N188" s="7">
        <f t="shared" si="132"/>
        <v>69.924815367073052</v>
      </c>
      <c r="O188" s="7" t="e">
        <f t="shared" si="132"/>
        <v>#DIV/0!</v>
      </c>
      <c r="P188" s="7">
        <f t="shared" si="133"/>
        <v>99.122883957547586</v>
      </c>
      <c r="Q188" s="7"/>
    </row>
    <row r="189" spans="1:17" x14ac:dyDescent="0.25">
      <c r="A189" s="30">
        <v>413100</v>
      </c>
      <c r="B189" s="96" t="s">
        <v>225</v>
      </c>
      <c r="C189" s="97">
        <v>186</v>
      </c>
      <c r="D189" s="98">
        <v>248550</v>
      </c>
      <c r="E189" s="98">
        <v>0</v>
      </c>
      <c r="F189" s="98">
        <v>248550</v>
      </c>
      <c r="G189" s="98">
        <v>0</v>
      </c>
      <c r="H189" s="99">
        <v>187123.27</v>
      </c>
      <c r="I189" s="99">
        <v>0</v>
      </c>
      <c r="J189" s="98">
        <v>248550</v>
      </c>
      <c r="K189" s="98">
        <v>0</v>
      </c>
      <c r="L189" s="20">
        <f t="shared" ref="L189:M195" si="140">J189-D189</f>
        <v>0</v>
      </c>
      <c r="M189" s="20">
        <f t="shared" si="140"/>
        <v>0</v>
      </c>
      <c r="N189" s="10"/>
      <c r="O189" s="10"/>
      <c r="P189" s="10"/>
      <c r="Q189" s="10"/>
    </row>
    <row r="190" spans="1:17" x14ac:dyDescent="0.25">
      <c r="A190" s="30">
        <v>413200</v>
      </c>
      <c r="B190" s="96" t="s">
        <v>226</v>
      </c>
      <c r="C190" s="97">
        <v>187</v>
      </c>
      <c r="D190" s="98">
        <v>0</v>
      </c>
      <c r="E190" s="98">
        <v>0</v>
      </c>
      <c r="F190" s="98">
        <v>0</v>
      </c>
      <c r="G190" s="98">
        <v>0</v>
      </c>
      <c r="H190" s="99">
        <v>0</v>
      </c>
      <c r="I190" s="99">
        <v>0</v>
      </c>
      <c r="J190" s="98">
        <v>0</v>
      </c>
      <c r="K190" s="98">
        <v>0</v>
      </c>
      <c r="L190" s="20">
        <f t="shared" si="140"/>
        <v>0</v>
      </c>
      <c r="M190" s="20">
        <f t="shared" si="140"/>
        <v>0</v>
      </c>
      <c r="N190" s="10"/>
      <c r="O190" s="10"/>
      <c r="P190" s="10"/>
      <c r="Q190" s="10"/>
    </row>
    <row r="191" spans="1:17" x14ac:dyDescent="0.25">
      <c r="A191" s="30">
        <v>413300</v>
      </c>
      <c r="B191" s="96" t="s">
        <v>227</v>
      </c>
      <c r="C191" s="97">
        <v>188</v>
      </c>
      <c r="D191" s="98">
        <v>860000</v>
      </c>
      <c r="E191" s="98">
        <v>0</v>
      </c>
      <c r="F191" s="98">
        <v>860000</v>
      </c>
      <c r="G191" s="98">
        <v>0</v>
      </c>
      <c r="H191" s="99">
        <v>609924.44999999995</v>
      </c>
      <c r="I191" s="99">
        <v>0</v>
      </c>
      <c r="J191" s="98">
        <v>860000</v>
      </c>
      <c r="K191" s="98">
        <v>0</v>
      </c>
      <c r="L191" s="20">
        <f t="shared" si="140"/>
        <v>0</v>
      </c>
      <c r="M191" s="20">
        <f t="shared" si="140"/>
        <v>0</v>
      </c>
      <c r="N191" s="10">
        <f t="shared" si="132"/>
        <v>70.921447674418602</v>
      </c>
      <c r="O191" s="10" t="e">
        <f t="shared" si="132"/>
        <v>#DIV/0!</v>
      </c>
      <c r="P191" s="10">
        <f t="shared" si="133"/>
        <v>100</v>
      </c>
      <c r="Q191" s="10"/>
    </row>
    <row r="192" spans="1:17" ht="30" x14ac:dyDescent="0.25">
      <c r="A192" s="30">
        <v>413400</v>
      </c>
      <c r="B192" s="96" t="s">
        <v>228</v>
      </c>
      <c r="C192" s="97">
        <v>189</v>
      </c>
      <c r="D192" s="98">
        <v>0</v>
      </c>
      <c r="E192" s="98">
        <v>0</v>
      </c>
      <c r="F192" s="98">
        <v>0</v>
      </c>
      <c r="G192" s="98">
        <v>0</v>
      </c>
      <c r="H192" s="99">
        <v>0</v>
      </c>
      <c r="I192" s="99">
        <v>0</v>
      </c>
      <c r="J192" s="98">
        <v>0</v>
      </c>
      <c r="K192" s="98">
        <v>0</v>
      </c>
      <c r="L192" s="20">
        <f t="shared" si="140"/>
        <v>0</v>
      </c>
      <c r="M192" s="20">
        <f t="shared" si="140"/>
        <v>0</v>
      </c>
      <c r="N192" s="10"/>
      <c r="O192" s="10"/>
      <c r="P192" s="10"/>
      <c r="Q192" s="10"/>
    </row>
    <row r="193" spans="1:17" x14ac:dyDescent="0.25">
      <c r="A193" s="30">
        <v>413700</v>
      </c>
      <c r="B193" s="96" t="s">
        <v>229</v>
      </c>
      <c r="C193" s="97">
        <v>190</v>
      </c>
      <c r="D193" s="98">
        <v>0</v>
      </c>
      <c r="E193" s="98">
        <v>0</v>
      </c>
      <c r="F193" s="98">
        <v>0</v>
      </c>
      <c r="G193" s="98">
        <v>0</v>
      </c>
      <c r="H193" s="99">
        <v>0</v>
      </c>
      <c r="I193" s="99">
        <v>0</v>
      </c>
      <c r="J193" s="98">
        <v>0</v>
      </c>
      <c r="K193" s="98">
        <v>0</v>
      </c>
      <c r="L193" s="20">
        <f t="shared" si="140"/>
        <v>0</v>
      </c>
      <c r="M193" s="20">
        <f t="shared" si="140"/>
        <v>0</v>
      </c>
      <c r="N193" s="10"/>
      <c r="O193" s="10"/>
      <c r="P193" s="10"/>
      <c r="Q193" s="10"/>
    </row>
    <row r="194" spans="1:17" ht="30" x14ac:dyDescent="0.25">
      <c r="A194" s="30">
        <v>413800</v>
      </c>
      <c r="B194" s="96" t="s">
        <v>230</v>
      </c>
      <c r="C194" s="97">
        <v>191</v>
      </c>
      <c r="D194" s="98">
        <v>1500</v>
      </c>
      <c r="E194" s="98">
        <v>0</v>
      </c>
      <c r="F194" s="98">
        <v>1500</v>
      </c>
      <c r="G194" s="98">
        <v>0</v>
      </c>
      <c r="H194" s="99">
        <v>165.1</v>
      </c>
      <c r="I194" s="99">
        <v>0</v>
      </c>
      <c r="J194" s="98">
        <v>1500</v>
      </c>
      <c r="K194" s="98">
        <v>0</v>
      </c>
      <c r="L194" s="20">
        <f t="shared" si="140"/>
        <v>0</v>
      </c>
      <c r="M194" s="20">
        <f t="shared" si="140"/>
        <v>0</v>
      </c>
      <c r="N194" s="10">
        <f t="shared" si="132"/>
        <v>11.006666666666666</v>
      </c>
      <c r="O194" s="10" t="e">
        <f t="shared" si="132"/>
        <v>#DIV/0!</v>
      </c>
      <c r="P194" s="10">
        <f t="shared" si="133"/>
        <v>100</v>
      </c>
      <c r="Q194" s="10"/>
    </row>
    <row r="195" spans="1:17" x14ac:dyDescent="0.25">
      <c r="A195" s="30">
        <v>413900</v>
      </c>
      <c r="B195" s="96" t="s">
        <v>231</v>
      </c>
      <c r="C195" s="97">
        <v>192</v>
      </c>
      <c r="D195" s="98">
        <v>30050</v>
      </c>
      <c r="E195" s="98">
        <v>0</v>
      </c>
      <c r="F195" s="98">
        <v>30050</v>
      </c>
      <c r="G195" s="98">
        <v>0</v>
      </c>
      <c r="H195" s="99">
        <v>0</v>
      </c>
      <c r="I195" s="99">
        <v>0</v>
      </c>
      <c r="J195" s="98">
        <v>20050</v>
      </c>
      <c r="K195" s="98">
        <v>0</v>
      </c>
      <c r="L195" s="20">
        <f t="shared" si="140"/>
        <v>-10000</v>
      </c>
      <c r="M195" s="20">
        <f t="shared" si="140"/>
        <v>0</v>
      </c>
      <c r="N195" s="10">
        <f t="shared" si="132"/>
        <v>0</v>
      </c>
      <c r="O195" s="10" t="e">
        <f t="shared" si="132"/>
        <v>#DIV/0!</v>
      </c>
      <c r="P195" s="10">
        <f t="shared" si="133"/>
        <v>66.722129783693845</v>
      </c>
      <c r="Q195" s="10"/>
    </row>
    <row r="196" spans="1:17" ht="30" x14ac:dyDescent="0.25">
      <c r="A196" s="27">
        <v>414000</v>
      </c>
      <c r="B196" s="100" t="s">
        <v>46</v>
      </c>
      <c r="C196" s="93" t="s">
        <v>232</v>
      </c>
      <c r="D196" s="94">
        <f t="shared" ref="D196:M196" si="141">D197</f>
        <v>6204843</v>
      </c>
      <c r="E196" s="94">
        <f t="shared" si="141"/>
        <v>0</v>
      </c>
      <c r="F196" s="94">
        <f t="shared" si="141"/>
        <v>6203843</v>
      </c>
      <c r="G196" s="94">
        <f t="shared" si="141"/>
        <v>0</v>
      </c>
      <c r="H196" s="95">
        <f t="shared" si="141"/>
        <v>4107310.6</v>
      </c>
      <c r="I196" s="95">
        <f t="shared" si="141"/>
        <v>0</v>
      </c>
      <c r="J196" s="94">
        <f t="shared" si="141"/>
        <v>6968943</v>
      </c>
      <c r="K196" s="94">
        <f t="shared" si="141"/>
        <v>0</v>
      </c>
      <c r="L196" s="28">
        <f t="shared" si="141"/>
        <v>764100</v>
      </c>
      <c r="M196" s="28">
        <f t="shared" si="141"/>
        <v>0</v>
      </c>
      <c r="N196" s="7">
        <f t="shared" si="132"/>
        <v>66.195238138982731</v>
      </c>
      <c r="O196" s="7" t="e">
        <f t="shared" si="132"/>
        <v>#DIV/0!</v>
      </c>
      <c r="P196" s="7">
        <f t="shared" si="133"/>
        <v>112.31457427689951</v>
      </c>
      <c r="Q196" s="7"/>
    </row>
    <row r="197" spans="1:17" x14ac:dyDescent="0.25">
      <c r="A197" s="29">
        <v>414100</v>
      </c>
      <c r="B197" s="96" t="s">
        <v>46</v>
      </c>
      <c r="C197" s="97">
        <v>194</v>
      </c>
      <c r="D197" s="98">
        <v>6204843</v>
      </c>
      <c r="E197" s="98">
        <v>0</v>
      </c>
      <c r="F197" s="98">
        <v>6203843</v>
      </c>
      <c r="G197" s="98">
        <v>0</v>
      </c>
      <c r="H197" s="99">
        <v>4107310.6</v>
      </c>
      <c r="I197" s="99">
        <v>0</v>
      </c>
      <c r="J197" s="98">
        <v>6968943</v>
      </c>
      <c r="K197" s="98">
        <v>0</v>
      </c>
      <c r="L197" s="20">
        <f>J197-D197</f>
        <v>764100</v>
      </c>
      <c r="M197" s="20">
        <f>K197-E197</f>
        <v>0</v>
      </c>
      <c r="N197" s="10">
        <f t="shared" si="132"/>
        <v>66.195238138982731</v>
      </c>
      <c r="O197" s="10" t="e">
        <f t="shared" si="132"/>
        <v>#DIV/0!</v>
      </c>
      <c r="P197" s="10">
        <f t="shared" si="133"/>
        <v>112.31457427689951</v>
      </c>
      <c r="Q197" s="10"/>
    </row>
    <row r="198" spans="1:17" ht="30" x14ac:dyDescent="0.25">
      <c r="A198" s="27">
        <v>415000</v>
      </c>
      <c r="B198" s="100" t="s">
        <v>33</v>
      </c>
      <c r="C198" s="93" t="s">
        <v>233</v>
      </c>
      <c r="D198" s="94">
        <f t="shared" ref="D198:M198" si="142">D199+D200</f>
        <v>5832787</v>
      </c>
      <c r="E198" s="94">
        <f t="shared" si="142"/>
        <v>7500</v>
      </c>
      <c r="F198" s="94">
        <f t="shared" si="142"/>
        <v>5896475</v>
      </c>
      <c r="G198" s="94">
        <f t="shared" si="142"/>
        <v>7500</v>
      </c>
      <c r="H198" s="95">
        <f t="shared" si="142"/>
        <v>4208722.45</v>
      </c>
      <c r="I198" s="95">
        <f t="shared" si="142"/>
        <v>0</v>
      </c>
      <c r="J198" s="94">
        <f t="shared" si="142"/>
        <v>6166275</v>
      </c>
      <c r="K198" s="94">
        <f t="shared" si="142"/>
        <v>7500</v>
      </c>
      <c r="L198" s="28">
        <f t="shared" si="142"/>
        <v>333488</v>
      </c>
      <c r="M198" s="28">
        <f t="shared" si="142"/>
        <v>0</v>
      </c>
      <c r="N198" s="7">
        <f t="shared" si="132"/>
        <v>72.156285665840358</v>
      </c>
      <c r="O198" s="7">
        <f t="shared" si="132"/>
        <v>0</v>
      </c>
      <c r="P198" s="7">
        <f t="shared" si="133"/>
        <v>105.71747262500757</v>
      </c>
      <c r="Q198" s="7">
        <f t="shared" si="133"/>
        <v>100</v>
      </c>
    </row>
    <row r="199" spans="1:17" x14ac:dyDescent="0.25">
      <c r="A199" s="29">
        <v>415100</v>
      </c>
      <c r="B199" s="96" t="s">
        <v>234</v>
      </c>
      <c r="C199" s="97">
        <v>196</v>
      </c>
      <c r="D199" s="98">
        <v>0</v>
      </c>
      <c r="E199" s="98">
        <v>0</v>
      </c>
      <c r="F199" s="98">
        <v>0</v>
      </c>
      <c r="G199" s="98">
        <v>0</v>
      </c>
      <c r="H199" s="99">
        <v>0</v>
      </c>
      <c r="I199" s="99">
        <v>0</v>
      </c>
      <c r="J199" s="98">
        <v>0</v>
      </c>
      <c r="K199" s="98">
        <v>0</v>
      </c>
      <c r="L199" s="20">
        <f t="shared" ref="L199:M200" si="143">J199-D199</f>
        <v>0</v>
      </c>
      <c r="M199" s="20">
        <f t="shared" si="143"/>
        <v>0</v>
      </c>
      <c r="N199" s="10"/>
      <c r="O199" s="10"/>
      <c r="P199" s="10"/>
      <c r="Q199" s="10"/>
    </row>
    <row r="200" spans="1:17" x14ac:dyDescent="0.25">
      <c r="A200" s="29">
        <v>415200</v>
      </c>
      <c r="B200" s="96" t="s">
        <v>235</v>
      </c>
      <c r="C200" s="97">
        <v>197</v>
      </c>
      <c r="D200" s="98">
        <v>5832787</v>
      </c>
      <c r="E200" s="98">
        <v>7500</v>
      </c>
      <c r="F200" s="98">
        <v>5896475</v>
      </c>
      <c r="G200" s="98">
        <v>7500</v>
      </c>
      <c r="H200" s="99">
        <v>4208722.45</v>
      </c>
      <c r="I200" s="99">
        <v>0</v>
      </c>
      <c r="J200" s="98">
        <v>6166275</v>
      </c>
      <c r="K200" s="98">
        <v>7500</v>
      </c>
      <c r="L200" s="20">
        <f t="shared" si="143"/>
        <v>333488</v>
      </c>
      <c r="M200" s="20">
        <f t="shared" si="143"/>
        <v>0</v>
      </c>
      <c r="N200" s="10">
        <f t="shared" si="132"/>
        <v>72.156285665840358</v>
      </c>
      <c r="O200" s="10">
        <f t="shared" si="132"/>
        <v>0</v>
      </c>
      <c r="P200" s="10">
        <f t="shared" si="133"/>
        <v>105.71747262500757</v>
      </c>
      <c r="Q200" s="10">
        <f t="shared" si="133"/>
        <v>100</v>
      </c>
    </row>
    <row r="201" spans="1:17" ht="30" x14ac:dyDescent="0.25">
      <c r="A201" s="27">
        <v>416000</v>
      </c>
      <c r="B201" s="100" t="s">
        <v>236</v>
      </c>
      <c r="C201" s="93" t="s">
        <v>237</v>
      </c>
      <c r="D201" s="101">
        <f t="shared" ref="D201:M201" si="144">D202+D203</f>
        <v>10077000</v>
      </c>
      <c r="E201" s="101">
        <f t="shared" si="144"/>
        <v>6800</v>
      </c>
      <c r="F201" s="101">
        <f t="shared" si="144"/>
        <v>9969683</v>
      </c>
      <c r="G201" s="101">
        <f t="shared" si="144"/>
        <v>6800</v>
      </c>
      <c r="H201" s="102">
        <f t="shared" si="144"/>
        <v>7434444.96</v>
      </c>
      <c r="I201" s="102">
        <f t="shared" si="144"/>
        <v>4847.6000000000004</v>
      </c>
      <c r="J201" s="101">
        <f t="shared" si="144"/>
        <v>9917468</v>
      </c>
      <c r="K201" s="101">
        <f t="shared" si="144"/>
        <v>5450</v>
      </c>
      <c r="L201" s="31">
        <f t="shared" si="144"/>
        <v>-159532</v>
      </c>
      <c r="M201" s="31">
        <f t="shared" si="144"/>
        <v>-1350</v>
      </c>
      <c r="N201" s="7">
        <f t="shared" si="132"/>
        <v>73.776371539148556</v>
      </c>
      <c r="O201" s="7">
        <f t="shared" si="132"/>
        <v>71.288235294117655</v>
      </c>
      <c r="P201" s="7">
        <f t="shared" si="133"/>
        <v>98.416870100228238</v>
      </c>
      <c r="Q201" s="7">
        <f t="shared" si="133"/>
        <v>80.14705882352942</v>
      </c>
    </row>
    <row r="202" spans="1:17" ht="30" x14ac:dyDescent="0.25">
      <c r="A202" s="29">
        <v>416100</v>
      </c>
      <c r="B202" s="96" t="s">
        <v>238</v>
      </c>
      <c r="C202" s="97">
        <v>199</v>
      </c>
      <c r="D202" s="98">
        <v>8876000</v>
      </c>
      <c r="E202" s="98">
        <v>6800</v>
      </c>
      <c r="F202" s="98">
        <v>8768683</v>
      </c>
      <c r="G202" s="98">
        <v>6800</v>
      </c>
      <c r="H202" s="99">
        <v>6527854.5</v>
      </c>
      <c r="I202" s="99">
        <v>4847.6000000000004</v>
      </c>
      <c r="J202" s="98">
        <v>8683468</v>
      </c>
      <c r="K202" s="98">
        <v>5450</v>
      </c>
      <c r="L202" s="20">
        <f t="shared" ref="L202:M203" si="145">J202-D202</f>
        <v>-192532</v>
      </c>
      <c r="M202" s="20">
        <f t="shared" si="145"/>
        <v>-1350</v>
      </c>
      <c r="N202" s="10">
        <f t="shared" si="132"/>
        <v>73.545003379900848</v>
      </c>
      <c r="O202" s="10">
        <f t="shared" si="132"/>
        <v>71.288235294117655</v>
      </c>
      <c r="P202" s="10">
        <f t="shared" si="133"/>
        <v>97.830869761153679</v>
      </c>
      <c r="Q202" s="10">
        <f t="shared" si="133"/>
        <v>80.14705882352942</v>
      </c>
    </row>
    <row r="203" spans="1:17" ht="30" x14ac:dyDescent="0.25">
      <c r="A203" s="29">
        <v>416300</v>
      </c>
      <c r="B203" s="96" t="s">
        <v>239</v>
      </c>
      <c r="C203" s="103">
        <v>200</v>
      </c>
      <c r="D203" s="104">
        <v>1201000</v>
      </c>
      <c r="E203" s="104">
        <v>0</v>
      </c>
      <c r="F203" s="104">
        <v>1201000</v>
      </c>
      <c r="G203" s="104">
        <v>0</v>
      </c>
      <c r="H203" s="105">
        <v>906590.46</v>
      </c>
      <c r="I203" s="105">
        <v>0</v>
      </c>
      <c r="J203" s="104">
        <v>1234000</v>
      </c>
      <c r="K203" s="98">
        <v>0</v>
      </c>
      <c r="L203" s="20">
        <f t="shared" si="145"/>
        <v>33000</v>
      </c>
      <c r="M203" s="20">
        <f t="shared" si="145"/>
        <v>0</v>
      </c>
      <c r="N203" s="10">
        <f t="shared" si="132"/>
        <v>75.486299750208147</v>
      </c>
      <c r="O203" s="10" t="e">
        <f t="shared" si="132"/>
        <v>#DIV/0!</v>
      </c>
      <c r="P203" s="10">
        <f t="shared" si="133"/>
        <v>102.74771024146546</v>
      </c>
      <c r="Q203" s="10"/>
    </row>
    <row r="204" spans="1:17" ht="45" x14ac:dyDescent="0.25">
      <c r="A204" s="27">
        <v>417000</v>
      </c>
      <c r="B204" s="100" t="s">
        <v>48</v>
      </c>
      <c r="C204" s="93" t="s">
        <v>240</v>
      </c>
      <c r="D204" s="101">
        <f t="shared" ref="D204:M204" si="146">D205+D206+D207+D208</f>
        <v>0</v>
      </c>
      <c r="E204" s="101">
        <f t="shared" si="146"/>
        <v>0</v>
      </c>
      <c r="F204" s="101">
        <f t="shared" si="146"/>
        <v>0</v>
      </c>
      <c r="G204" s="101">
        <f t="shared" si="146"/>
        <v>0</v>
      </c>
      <c r="H204" s="102">
        <f t="shared" si="146"/>
        <v>0</v>
      </c>
      <c r="I204" s="102">
        <f t="shared" si="146"/>
        <v>0</v>
      </c>
      <c r="J204" s="101">
        <f t="shared" si="146"/>
        <v>0</v>
      </c>
      <c r="K204" s="101">
        <f t="shared" si="146"/>
        <v>0</v>
      </c>
      <c r="L204" s="31">
        <f t="shared" si="146"/>
        <v>0</v>
      </c>
      <c r="M204" s="31">
        <f t="shared" si="146"/>
        <v>0</v>
      </c>
      <c r="N204" s="7"/>
      <c r="O204" s="7"/>
      <c r="P204" s="7"/>
      <c r="Q204" s="7"/>
    </row>
    <row r="205" spans="1:17" x14ac:dyDescent="0.25">
      <c r="A205" s="29">
        <v>417100</v>
      </c>
      <c r="B205" s="96" t="s">
        <v>241</v>
      </c>
      <c r="C205" s="106">
        <v>202</v>
      </c>
      <c r="D205" s="98">
        <v>0</v>
      </c>
      <c r="E205" s="98">
        <v>0</v>
      </c>
      <c r="F205" s="98">
        <v>0</v>
      </c>
      <c r="G205" s="98">
        <v>0</v>
      </c>
      <c r="H205" s="98">
        <v>0</v>
      </c>
      <c r="I205" s="99">
        <v>0</v>
      </c>
      <c r="J205" s="98">
        <v>0</v>
      </c>
      <c r="K205" s="98">
        <v>0</v>
      </c>
      <c r="L205" s="20">
        <f t="shared" ref="L205:M208" si="147">J205-D205</f>
        <v>0</v>
      </c>
      <c r="M205" s="20">
        <f t="shared" si="147"/>
        <v>0</v>
      </c>
      <c r="N205" s="10"/>
      <c r="O205" s="10"/>
      <c r="P205" s="10"/>
      <c r="Q205" s="10"/>
    </row>
    <row r="206" spans="1:17" x14ac:dyDescent="0.25">
      <c r="A206" s="29">
        <v>417200</v>
      </c>
      <c r="B206" s="96" t="s">
        <v>242</v>
      </c>
      <c r="C206" s="106">
        <v>203</v>
      </c>
      <c r="D206" s="98">
        <v>0</v>
      </c>
      <c r="E206" s="98">
        <v>0</v>
      </c>
      <c r="F206" s="98">
        <v>0</v>
      </c>
      <c r="G206" s="98">
        <v>0</v>
      </c>
      <c r="H206" s="98">
        <v>0</v>
      </c>
      <c r="I206" s="99">
        <v>0</v>
      </c>
      <c r="J206" s="98">
        <v>0</v>
      </c>
      <c r="K206" s="98">
        <v>0</v>
      </c>
      <c r="L206" s="20">
        <f t="shared" si="147"/>
        <v>0</v>
      </c>
      <c r="M206" s="20">
        <f t="shared" si="147"/>
        <v>0</v>
      </c>
      <c r="N206" s="10"/>
      <c r="O206" s="10"/>
      <c r="P206" s="10"/>
      <c r="Q206" s="10"/>
    </row>
    <row r="207" spans="1:17" x14ac:dyDescent="0.25">
      <c r="A207" s="29">
        <v>417300</v>
      </c>
      <c r="B207" s="96" t="s">
        <v>243</v>
      </c>
      <c r="C207" s="106">
        <v>204</v>
      </c>
      <c r="D207" s="98">
        <v>0</v>
      </c>
      <c r="E207" s="98">
        <v>0</v>
      </c>
      <c r="F207" s="98">
        <v>0</v>
      </c>
      <c r="G207" s="98">
        <v>0</v>
      </c>
      <c r="H207" s="98">
        <v>0</v>
      </c>
      <c r="I207" s="99">
        <v>0</v>
      </c>
      <c r="J207" s="98">
        <v>0</v>
      </c>
      <c r="K207" s="98">
        <v>0</v>
      </c>
      <c r="L207" s="20">
        <f t="shared" si="147"/>
        <v>0</v>
      </c>
      <c r="M207" s="20">
        <f t="shared" si="147"/>
        <v>0</v>
      </c>
      <c r="N207" s="10"/>
      <c r="O207" s="10"/>
      <c r="P207" s="10"/>
      <c r="Q207" s="10"/>
    </row>
    <row r="208" spans="1:17" x14ac:dyDescent="0.25">
      <c r="A208" s="29">
        <v>417400</v>
      </c>
      <c r="B208" s="96" t="s">
        <v>244</v>
      </c>
      <c r="C208" s="106">
        <v>205</v>
      </c>
      <c r="D208" s="98">
        <v>0</v>
      </c>
      <c r="E208" s="98">
        <v>0</v>
      </c>
      <c r="F208" s="98">
        <v>0</v>
      </c>
      <c r="G208" s="98">
        <v>0</v>
      </c>
      <c r="H208" s="98">
        <v>0</v>
      </c>
      <c r="I208" s="99">
        <v>0</v>
      </c>
      <c r="J208" s="98">
        <v>0</v>
      </c>
      <c r="K208" s="98">
        <v>0</v>
      </c>
      <c r="L208" s="20">
        <f t="shared" si="147"/>
        <v>0</v>
      </c>
      <c r="M208" s="20">
        <f t="shared" si="147"/>
        <v>0</v>
      </c>
      <c r="N208" s="10"/>
      <c r="O208" s="10"/>
      <c r="P208" s="10"/>
      <c r="Q208" s="10"/>
    </row>
    <row r="209" spans="1:17" ht="45" x14ac:dyDescent="0.25">
      <c r="A209" s="27">
        <v>418000</v>
      </c>
      <c r="B209" s="100" t="s">
        <v>49</v>
      </c>
      <c r="C209" s="91" t="s">
        <v>245</v>
      </c>
      <c r="D209" s="101">
        <f t="shared" ref="D209:M209" si="148">D210+D211+D212+D213</f>
        <v>273300</v>
      </c>
      <c r="E209" s="101">
        <f t="shared" si="148"/>
        <v>0</v>
      </c>
      <c r="F209" s="101">
        <f t="shared" si="148"/>
        <v>270300</v>
      </c>
      <c r="G209" s="101">
        <f t="shared" si="148"/>
        <v>0</v>
      </c>
      <c r="H209" s="102">
        <f t="shared" si="148"/>
        <v>176588.71000000002</v>
      </c>
      <c r="I209" s="102">
        <f t="shared" si="148"/>
        <v>0</v>
      </c>
      <c r="J209" s="101">
        <f t="shared" si="148"/>
        <v>301100</v>
      </c>
      <c r="K209" s="101">
        <f t="shared" si="148"/>
        <v>0</v>
      </c>
      <c r="L209" s="31">
        <f t="shared" si="148"/>
        <v>27800</v>
      </c>
      <c r="M209" s="31">
        <f t="shared" si="148"/>
        <v>0</v>
      </c>
      <c r="N209" s="7">
        <f t="shared" si="132"/>
        <v>64.613505305525081</v>
      </c>
      <c r="O209" s="7" t="e">
        <f t="shared" si="132"/>
        <v>#DIV/0!</v>
      </c>
      <c r="P209" s="7">
        <f t="shared" si="133"/>
        <v>110.17197219173069</v>
      </c>
      <c r="Q209" s="7"/>
    </row>
    <row r="210" spans="1:17" ht="30" x14ac:dyDescent="0.25">
      <c r="A210" s="29">
        <v>418100</v>
      </c>
      <c r="B210" s="96" t="s">
        <v>246</v>
      </c>
      <c r="C210" s="106">
        <v>207</v>
      </c>
      <c r="D210" s="98">
        <v>265300</v>
      </c>
      <c r="E210" s="98">
        <v>0</v>
      </c>
      <c r="F210" s="98">
        <v>265300</v>
      </c>
      <c r="G210" s="98">
        <v>0</v>
      </c>
      <c r="H210" s="99">
        <v>172588.67</v>
      </c>
      <c r="I210" s="99">
        <v>0</v>
      </c>
      <c r="J210" s="98">
        <v>296100</v>
      </c>
      <c r="K210" s="98">
        <v>0</v>
      </c>
      <c r="L210" s="20">
        <f t="shared" ref="L210:M213" si="149">J210-D210</f>
        <v>30800</v>
      </c>
      <c r="M210" s="20">
        <f t="shared" si="149"/>
        <v>0</v>
      </c>
      <c r="N210" s="10">
        <f t="shared" si="132"/>
        <v>65.054153788164342</v>
      </c>
      <c r="O210" s="10" t="e">
        <f t="shared" si="132"/>
        <v>#DIV/0!</v>
      </c>
      <c r="P210" s="10">
        <f t="shared" si="133"/>
        <v>111.6094986807388</v>
      </c>
      <c r="Q210" s="10"/>
    </row>
    <row r="211" spans="1:17" x14ac:dyDescent="0.25">
      <c r="A211" s="29">
        <v>418200</v>
      </c>
      <c r="B211" s="96" t="s">
        <v>247</v>
      </c>
      <c r="C211" s="106">
        <v>208</v>
      </c>
      <c r="D211" s="98">
        <v>6000</v>
      </c>
      <c r="E211" s="98">
        <v>0</v>
      </c>
      <c r="F211" s="98">
        <v>5000</v>
      </c>
      <c r="G211" s="98">
        <v>0</v>
      </c>
      <c r="H211" s="99">
        <v>4000.04</v>
      </c>
      <c r="I211" s="99">
        <v>0</v>
      </c>
      <c r="J211" s="98">
        <v>5000</v>
      </c>
      <c r="K211" s="98">
        <v>0</v>
      </c>
      <c r="L211" s="20">
        <f t="shared" si="149"/>
        <v>-1000</v>
      </c>
      <c r="M211" s="20">
        <f t="shared" si="149"/>
        <v>0</v>
      </c>
      <c r="N211" s="10"/>
      <c r="O211" s="10"/>
      <c r="P211" s="10"/>
      <c r="Q211" s="10"/>
    </row>
    <row r="212" spans="1:17" ht="30" x14ac:dyDescent="0.25">
      <c r="A212" s="29">
        <v>418300</v>
      </c>
      <c r="B212" s="96" t="s">
        <v>248</v>
      </c>
      <c r="C212" s="106">
        <v>209</v>
      </c>
      <c r="D212" s="104">
        <v>0</v>
      </c>
      <c r="E212" s="104">
        <v>0</v>
      </c>
      <c r="F212" s="104">
        <v>0</v>
      </c>
      <c r="G212" s="98">
        <v>0</v>
      </c>
      <c r="H212" s="105">
        <v>0</v>
      </c>
      <c r="I212" s="99">
        <v>0</v>
      </c>
      <c r="J212" s="104">
        <v>0</v>
      </c>
      <c r="K212" s="98">
        <v>0</v>
      </c>
      <c r="L212" s="20">
        <f t="shared" si="149"/>
        <v>0</v>
      </c>
      <c r="M212" s="20">
        <f t="shared" si="149"/>
        <v>0</v>
      </c>
      <c r="N212" s="10"/>
      <c r="O212" s="10"/>
      <c r="P212" s="10"/>
      <c r="Q212" s="10"/>
    </row>
    <row r="213" spans="1:17" x14ac:dyDescent="0.25">
      <c r="A213" s="29">
        <v>418400</v>
      </c>
      <c r="B213" s="96" t="s">
        <v>249</v>
      </c>
      <c r="C213" s="106">
        <v>210</v>
      </c>
      <c r="D213" s="98">
        <v>2000</v>
      </c>
      <c r="E213" s="98">
        <v>0</v>
      </c>
      <c r="F213" s="98">
        <v>0</v>
      </c>
      <c r="G213" s="98">
        <v>0</v>
      </c>
      <c r="H213" s="99">
        <v>0</v>
      </c>
      <c r="I213" s="99">
        <v>0</v>
      </c>
      <c r="J213" s="98">
        <v>0</v>
      </c>
      <c r="K213" s="98">
        <v>0</v>
      </c>
      <c r="L213" s="20">
        <f t="shared" si="149"/>
        <v>-2000</v>
      </c>
      <c r="M213" s="20">
        <f t="shared" si="149"/>
        <v>0</v>
      </c>
      <c r="N213" s="10"/>
      <c r="O213" s="10"/>
      <c r="P213" s="10"/>
      <c r="Q213" s="10"/>
    </row>
    <row r="214" spans="1:17" ht="30" x14ac:dyDescent="0.25">
      <c r="A214" s="27">
        <v>419000</v>
      </c>
      <c r="B214" s="100" t="s">
        <v>50</v>
      </c>
      <c r="C214" s="91" t="s">
        <v>250</v>
      </c>
      <c r="D214" s="94">
        <f t="shared" ref="D214:M214" si="150">D215</f>
        <v>120000</v>
      </c>
      <c r="E214" s="94">
        <f t="shared" si="150"/>
        <v>0</v>
      </c>
      <c r="F214" s="94">
        <f t="shared" si="150"/>
        <v>120000</v>
      </c>
      <c r="G214" s="94">
        <f t="shared" si="150"/>
        <v>0</v>
      </c>
      <c r="H214" s="95">
        <f t="shared" si="150"/>
        <v>116255.01</v>
      </c>
      <c r="I214" s="94">
        <f t="shared" si="150"/>
        <v>0</v>
      </c>
      <c r="J214" s="94">
        <f t="shared" si="150"/>
        <v>126495</v>
      </c>
      <c r="K214" s="94">
        <f t="shared" si="150"/>
        <v>0</v>
      </c>
      <c r="L214" s="28">
        <f t="shared" si="150"/>
        <v>6495</v>
      </c>
      <c r="M214" s="28">
        <f t="shared" si="150"/>
        <v>0</v>
      </c>
      <c r="N214" s="7">
        <f t="shared" si="132"/>
        <v>96.879174999999989</v>
      </c>
      <c r="O214" s="7" t="e">
        <f t="shared" si="132"/>
        <v>#DIV/0!</v>
      </c>
      <c r="P214" s="7">
        <f t="shared" si="133"/>
        <v>105.41249999999999</v>
      </c>
      <c r="Q214" s="7"/>
    </row>
    <row r="215" spans="1:17" x14ac:dyDescent="0.25">
      <c r="A215" s="29">
        <v>419100</v>
      </c>
      <c r="B215" s="96" t="s">
        <v>50</v>
      </c>
      <c r="C215" s="98"/>
      <c r="D215" s="98">
        <v>120000</v>
      </c>
      <c r="E215" s="98">
        <v>0</v>
      </c>
      <c r="F215" s="98">
        <v>120000</v>
      </c>
      <c r="G215" s="98">
        <v>0</v>
      </c>
      <c r="H215" s="99">
        <v>116255.01</v>
      </c>
      <c r="I215" s="99">
        <v>0</v>
      </c>
      <c r="J215" s="98">
        <v>126495</v>
      </c>
      <c r="K215" s="98">
        <v>0</v>
      </c>
      <c r="L215" s="20">
        <f>J215-D215</f>
        <v>6495</v>
      </c>
      <c r="M215" s="20">
        <f>K215-E215</f>
        <v>0</v>
      </c>
      <c r="N215" s="10">
        <f t="shared" si="132"/>
        <v>96.879174999999989</v>
      </c>
      <c r="O215" s="10" t="e">
        <f t="shared" si="132"/>
        <v>#DIV/0!</v>
      </c>
      <c r="P215" s="10">
        <f t="shared" si="133"/>
        <v>105.41249999999999</v>
      </c>
      <c r="Q215" s="10"/>
    </row>
    <row r="216" spans="1:17" ht="30" x14ac:dyDescent="0.25">
      <c r="A216" s="26">
        <v>480000</v>
      </c>
      <c r="B216" s="90" t="s">
        <v>251</v>
      </c>
      <c r="C216" s="91" t="s">
        <v>252</v>
      </c>
      <c r="D216" s="88">
        <f t="shared" ref="D216:M216" si="151">D217+D223</f>
        <v>361200</v>
      </c>
      <c r="E216" s="88">
        <f t="shared" si="151"/>
        <v>0</v>
      </c>
      <c r="F216" s="88">
        <f t="shared" si="151"/>
        <v>364200</v>
      </c>
      <c r="G216" s="88">
        <f t="shared" si="151"/>
        <v>0</v>
      </c>
      <c r="H216" s="89">
        <f t="shared" si="151"/>
        <v>258412.16</v>
      </c>
      <c r="I216" s="89">
        <f t="shared" si="151"/>
        <v>0</v>
      </c>
      <c r="J216" s="88">
        <f t="shared" si="151"/>
        <v>360900</v>
      </c>
      <c r="K216" s="88">
        <f t="shared" si="151"/>
        <v>0</v>
      </c>
      <c r="L216" s="25">
        <f t="shared" si="151"/>
        <v>-300</v>
      </c>
      <c r="M216" s="25">
        <f t="shared" si="151"/>
        <v>0</v>
      </c>
      <c r="N216" s="7">
        <f t="shared" si="132"/>
        <v>71.542679955703221</v>
      </c>
      <c r="O216" s="7" t="e">
        <f t="shared" si="132"/>
        <v>#DIV/0!</v>
      </c>
      <c r="P216" s="7">
        <f t="shared" si="133"/>
        <v>99.916943521594675</v>
      </c>
      <c r="Q216" s="7"/>
    </row>
    <row r="217" spans="1:17" ht="60" x14ac:dyDescent="0.25">
      <c r="A217" s="27">
        <v>487000</v>
      </c>
      <c r="B217" s="100" t="s">
        <v>37</v>
      </c>
      <c r="C217" s="93" t="s">
        <v>253</v>
      </c>
      <c r="D217" s="94">
        <f t="shared" ref="D217:M217" si="152">D218+D219+D220+D221+D222</f>
        <v>346200</v>
      </c>
      <c r="E217" s="94">
        <f t="shared" si="152"/>
        <v>0</v>
      </c>
      <c r="F217" s="94">
        <f t="shared" si="152"/>
        <v>346200</v>
      </c>
      <c r="G217" s="94">
        <f t="shared" si="152"/>
        <v>0</v>
      </c>
      <c r="H217" s="95">
        <f t="shared" si="152"/>
        <v>240412.16</v>
      </c>
      <c r="I217" s="95">
        <f t="shared" si="152"/>
        <v>0</v>
      </c>
      <c r="J217" s="94">
        <f t="shared" si="152"/>
        <v>342900</v>
      </c>
      <c r="K217" s="94">
        <f t="shared" si="152"/>
        <v>0</v>
      </c>
      <c r="L217" s="28">
        <f t="shared" si="152"/>
        <v>-3300</v>
      </c>
      <c r="M217" s="28">
        <f t="shared" si="152"/>
        <v>0</v>
      </c>
      <c r="N217" s="7">
        <f t="shared" si="132"/>
        <v>69.443142692085502</v>
      </c>
      <c r="O217" s="7" t="e">
        <f t="shared" si="132"/>
        <v>#DIV/0!</v>
      </c>
      <c r="P217" s="7">
        <f t="shared" si="133"/>
        <v>99.046793760831889</v>
      </c>
      <c r="Q217" s="7"/>
    </row>
    <row r="218" spans="1:17" x14ac:dyDescent="0.25">
      <c r="A218" s="29">
        <v>487100</v>
      </c>
      <c r="B218" s="96" t="s">
        <v>254</v>
      </c>
      <c r="C218" s="97">
        <v>215</v>
      </c>
      <c r="D218" s="98">
        <v>0</v>
      </c>
      <c r="E218" s="98">
        <v>0</v>
      </c>
      <c r="F218" s="98">
        <v>0</v>
      </c>
      <c r="G218" s="98">
        <v>0</v>
      </c>
      <c r="H218" s="99">
        <v>0</v>
      </c>
      <c r="I218" s="99">
        <v>0</v>
      </c>
      <c r="J218" s="98">
        <v>0</v>
      </c>
      <c r="K218" s="98">
        <v>0</v>
      </c>
      <c r="L218" s="20">
        <f t="shared" ref="L218:M222" si="153">J218-D218</f>
        <v>0</v>
      </c>
      <c r="M218" s="20">
        <f t="shared" si="153"/>
        <v>0</v>
      </c>
      <c r="N218" s="10"/>
      <c r="O218" s="10"/>
      <c r="P218" s="10"/>
      <c r="Q218" s="10"/>
    </row>
    <row r="219" spans="1:17" x14ac:dyDescent="0.25">
      <c r="A219" s="29">
        <v>487200</v>
      </c>
      <c r="B219" s="96" t="s">
        <v>255</v>
      </c>
      <c r="C219" s="97">
        <v>216</v>
      </c>
      <c r="D219" s="98">
        <v>15000</v>
      </c>
      <c r="E219" s="98">
        <v>0</v>
      </c>
      <c r="F219" s="98">
        <v>15000</v>
      </c>
      <c r="G219" s="98">
        <v>0</v>
      </c>
      <c r="H219" s="99">
        <v>5676.66</v>
      </c>
      <c r="I219" s="99">
        <v>0</v>
      </c>
      <c r="J219" s="98">
        <v>15000</v>
      </c>
      <c r="K219" s="98">
        <v>0</v>
      </c>
      <c r="L219" s="20">
        <f t="shared" si="153"/>
        <v>0</v>
      </c>
      <c r="M219" s="20">
        <f t="shared" si="153"/>
        <v>0</v>
      </c>
      <c r="N219" s="10">
        <f t="shared" si="132"/>
        <v>37.8444</v>
      </c>
      <c r="O219" s="10" t="e">
        <f t="shared" si="132"/>
        <v>#DIV/0!</v>
      </c>
      <c r="P219" s="10">
        <f t="shared" si="133"/>
        <v>100</v>
      </c>
      <c r="Q219" s="10"/>
    </row>
    <row r="220" spans="1:17" x14ac:dyDescent="0.25">
      <c r="A220" s="32">
        <v>487300</v>
      </c>
      <c r="B220" s="96" t="s">
        <v>256</v>
      </c>
      <c r="C220" s="97">
        <v>217</v>
      </c>
      <c r="D220" s="98">
        <v>4000</v>
      </c>
      <c r="E220" s="98">
        <v>0</v>
      </c>
      <c r="F220" s="98">
        <v>4000</v>
      </c>
      <c r="G220" s="98">
        <v>0</v>
      </c>
      <c r="H220" s="99">
        <v>730.34</v>
      </c>
      <c r="I220" s="99">
        <v>0</v>
      </c>
      <c r="J220" s="98">
        <v>4000</v>
      </c>
      <c r="K220" s="98">
        <v>0</v>
      </c>
      <c r="L220" s="20">
        <f t="shared" si="153"/>
        <v>0</v>
      </c>
      <c r="M220" s="20">
        <f t="shared" si="153"/>
        <v>0</v>
      </c>
      <c r="N220" s="10">
        <f t="shared" si="132"/>
        <v>18.258499999999998</v>
      </c>
      <c r="O220" s="10" t="e">
        <f t="shared" si="132"/>
        <v>#DIV/0!</v>
      </c>
      <c r="P220" s="10">
        <f t="shared" si="133"/>
        <v>100</v>
      </c>
      <c r="Q220" s="10"/>
    </row>
    <row r="221" spans="1:17" x14ac:dyDescent="0.25">
      <c r="A221" s="32">
        <v>487400</v>
      </c>
      <c r="B221" s="96" t="s">
        <v>257</v>
      </c>
      <c r="C221" s="97">
        <v>218</v>
      </c>
      <c r="D221" s="98">
        <v>267200</v>
      </c>
      <c r="E221" s="98">
        <v>0</v>
      </c>
      <c r="F221" s="98">
        <v>267200</v>
      </c>
      <c r="G221" s="98">
        <v>0</v>
      </c>
      <c r="H221" s="99">
        <v>194005.16</v>
      </c>
      <c r="I221" s="99">
        <v>0</v>
      </c>
      <c r="J221" s="98">
        <v>263900</v>
      </c>
      <c r="K221" s="98">
        <v>0</v>
      </c>
      <c r="L221" s="20">
        <f t="shared" si="153"/>
        <v>-3300</v>
      </c>
      <c r="M221" s="20">
        <f t="shared" si="153"/>
        <v>0</v>
      </c>
      <c r="N221" s="10">
        <f t="shared" si="132"/>
        <v>72.606721556886228</v>
      </c>
      <c r="O221" s="10" t="e">
        <f t="shared" si="132"/>
        <v>#DIV/0!</v>
      </c>
      <c r="P221" s="10">
        <f t="shared" si="133"/>
        <v>98.764970059880241</v>
      </c>
      <c r="Q221" s="10"/>
    </row>
    <row r="222" spans="1:17" x14ac:dyDescent="0.25">
      <c r="A222" s="32">
        <v>487900</v>
      </c>
      <c r="B222" s="96" t="s">
        <v>258</v>
      </c>
      <c r="C222" s="97">
        <v>219</v>
      </c>
      <c r="D222" s="98">
        <v>60000</v>
      </c>
      <c r="E222" s="98">
        <v>0</v>
      </c>
      <c r="F222" s="98">
        <v>60000</v>
      </c>
      <c r="G222" s="98">
        <v>0</v>
      </c>
      <c r="H222" s="99">
        <v>40000</v>
      </c>
      <c r="I222" s="99">
        <v>0</v>
      </c>
      <c r="J222" s="98">
        <v>60000</v>
      </c>
      <c r="K222" s="98">
        <v>0</v>
      </c>
      <c r="L222" s="20">
        <f t="shared" si="153"/>
        <v>0</v>
      </c>
      <c r="M222" s="20">
        <f t="shared" si="153"/>
        <v>0</v>
      </c>
      <c r="N222" s="10">
        <f t="shared" si="132"/>
        <v>66.666666666666657</v>
      </c>
      <c r="O222" s="10" t="e">
        <f t="shared" si="132"/>
        <v>#DIV/0!</v>
      </c>
      <c r="P222" s="10">
        <f t="shared" si="133"/>
        <v>100</v>
      </c>
      <c r="Q222" s="10"/>
    </row>
    <row r="223" spans="1:17" ht="30" x14ac:dyDescent="0.25">
      <c r="A223" s="27">
        <v>488000</v>
      </c>
      <c r="B223" s="100" t="s">
        <v>38</v>
      </c>
      <c r="C223" s="93" t="s">
        <v>259</v>
      </c>
      <c r="D223" s="94">
        <f t="shared" ref="D223:M223" si="154">D224</f>
        <v>15000</v>
      </c>
      <c r="E223" s="94">
        <f t="shared" si="154"/>
        <v>0</v>
      </c>
      <c r="F223" s="94">
        <f t="shared" si="154"/>
        <v>18000</v>
      </c>
      <c r="G223" s="94">
        <f t="shared" si="154"/>
        <v>0</v>
      </c>
      <c r="H223" s="95">
        <f t="shared" si="154"/>
        <v>18000</v>
      </c>
      <c r="I223" s="95">
        <f t="shared" si="154"/>
        <v>0</v>
      </c>
      <c r="J223" s="94">
        <f t="shared" si="154"/>
        <v>18000</v>
      </c>
      <c r="K223" s="94">
        <f t="shared" si="154"/>
        <v>0</v>
      </c>
      <c r="L223" s="28">
        <f t="shared" si="154"/>
        <v>3000</v>
      </c>
      <c r="M223" s="28">
        <f t="shared" si="154"/>
        <v>0</v>
      </c>
      <c r="N223" s="7"/>
      <c r="O223" s="7"/>
      <c r="P223" s="7"/>
      <c r="Q223" s="7"/>
    </row>
    <row r="224" spans="1:17" x14ac:dyDescent="0.25">
      <c r="A224" s="29">
        <v>488100</v>
      </c>
      <c r="B224" s="96" t="s">
        <v>38</v>
      </c>
      <c r="C224" s="106">
        <v>221</v>
      </c>
      <c r="D224" s="98">
        <v>15000</v>
      </c>
      <c r="E224" s="98">
        <v>0</v>
      </c>
      <c r="F224" s="98">
        <v>18000</v>
      </c>
      <c r="G224" s="98">
        <v>0</v>
      </c>
      <c r="H224" s="99">
        <v>18000</v>
      </c>
      <c r="I224" s="99">
        <v>0</v>
      </c>
      <c r="J224" s="98">
        <v>18000</v>
      </c>
      <c r="K224" s="98">
        <v>0</v>
      </c>
      <c r="L224" s="20">
        <f>J224-D224</f>
        <v>3000</v>
      </c>
      <c r="M224" s="20">
        <f>K224-E224</f>
        <v>0</v>
      </c>
      <c r="N224" s="10"/>
      <c r="O224" s="10"/>
      <c r="P224" s="10"/>
      <c r="Q224" s="10"/>
    </row>
    <row r="225" spans="1:17" ht="30" x14ac:dyDescent="0.25">
      <c r="A225" s="33" t="s">
        <v>116</v>
      </c>
      <c r="B225" s="100" t="s">
        <v>54</v>
      </c>
      <c r="C225" s="93" t="s">
        <v>260</v>
      </c>
      <c r="D225" s="94">
        <f t="shared" ref="D225:M225" si="155">D226</f>
        <v>100000</v>
      </c>
      <c r="E225" s="94">
        <f t="shared" si="155"/>
        <v>0</v>
      </c>
      <c r="F225" s="94">
        <f t="shared" si="155"/>
        <v>100000</v>
      </c>
      <c r="G225" s="94">
        <f t="shared" si="155"/>
        <v>0</v>
      </c>
      <c r="H225" s="95">
        <f t="shared" si="155"/>
        <v>78576.600000000006</v>
      </c>
      <c r="I225" s="95">
        <f t="shared" si="155"/>
        <v>0</v>
      </c>
      <c r="J225" s="94">
        <f t="shared" si="155"/>
        <v>110000</v>
      </c>
      <c r="K225" s="94">
        <f t="shared" si="155"/>
        <v>0</v>
      </c>
      <c r="L225" s="28">
        <f t="shared" si="155"/>
        <v>10000</v>
      </c>
      <c r="M225" s="28">
        <f t="shared" si="155"/>
        <v>0</v>
      </c>
      <c r="N225" s="7">
        <f t="shared" si="132"/>
        <v>78.576600000000013</v>
      </c>
      <c r="O225" s="7" t="e">
        <f t="shared" si="132"/>
        <v>#DIV/0!</v>
      </c>
      <c r="P225" s="7">
        <f t="shared" si="133"/>
        <v>110.00000000000001</v>
      </c>
      <c r="Q225" s="7"/>
    </row>
    <row r="226" spans="1:17" x14ac:dyDescent="0.25">
      <c r="A226" s="34" t="s">
        <v>116</v>
      </c>
      <c r="B226" s="96" t="s">
        <v>54</v>
      </c>
      <c r="C226" s="106">
        <v>223</v>
      </c>
      <c r="D226" s="98">
        <v>100000</v>
      </c>
      <c r="E226" s="98">
        <v>0</v>
      </c>
      <c r="F226" s="98">
        <v>100000</v>
      </c>
      <c r="G226" s="98"/>
      <c r="H226" s="99">
        <v>78576.600000000006</v>
      </c>
      <c r="I226" s="99"/>
      <c r="J226" s="98">
        <v>110000</v>
      </c>
      <c r="K226" s="98"/>
      <c r="L226" s="20">
        <f>J226-D226</f>
        <v>10000</v>
      </c>
      <c r="M226" s="20">
        <f>K226-E226</f>
        <v>0</v>
      </c>
      <c r="N226" s="10">
        <f t="shared" si="132"/>
        <v>78.576600000000013</v>
      </c>
      <c r="O226" s="10" t="e">
        <f t="shared" si="132"/>
        <v>#DIV/0!</v>
      </c>
      <c r="P226" s="10">
        <f t="shared" si="133"/>
        <v>110.00000000000001</v>
      </c>
      <c r="Q226" s="10"/>
    </row>
    <row r="227" spans="1:17" ht="30" x14ac:dyDescent="0.25">
      <c r="A227" s="136" t="s">
        <v>261</v>
      </c>
      <c r="B227" s="137"/>
      <c r="C227" s="91" t="s">
        <v>262</v>
      </c>
      <c r="D227" s="88">
        <f t="shared" ref="D227:M227" si="156">D228+D255</f>
        <v>15365478</v>
      </c>
      <c r="E227" s="88">
        <f t="shared" si="156"/>
        <v>9500</v>
      </c>
      <c r="F227" s="88">
        <f t="shared" si="156"/>
        <v>15358975</v>
      </c>
      <c r="G227" s="88">
        <f t="shared" si="156"/>
        <v>9500</v>
      </c>
      <c r="H227" s="89">
        <f t="shared" si="156"/>
        <v>4870276.72</v>
      </c>
      <c r="I227" s="89">
        <f t="shared" si="156"/>
        <v>0</v>
      </c>
      <c r="J227" s="88">
        <f t="shared" si="156"/>
        <v>15731395</v>
      </c>
      <c r="K227" s="88">
        <f t="shared" si="156"/>
        <v>9500</v>
      </c>
      <c r="L227" s="25">
        <f t="shared" si="156"/>
        <v>365917</v>
      </c>
      <c r="M227" s="25">
        <f t="shared" si="156"/>
        <v>0</v>
      </c>
      <c r="N227" s="7">
        <f t="shared" ref="N227:O259" si="157">H227/D227*100</f>
        <v>31.696226567113627</v>
      </c>
      <c r="O227" s="7">
        <f t="shared" si="157"/>
        <v>0</v>
      </c>
      <c r="P227" s="7">
        <f t="shared" ref="P227:Q259" si="158">J227/D227*100</f>
        <v>102.3814228232926</v>
      </c>
      <c r="Q227" s="7">
        <f t="shared" si="158"/>
        <v>100</v>
      </c>
    </row>
    <row r="228" spans="1:17" ht="75" x14ac:dyDescent="0.25">
      <c r="A228" s="26">
        <v>510000</v>
      </c>
      <c r="B228" s="90" t="s">
        <v>263</v>
      </c>
      <c r="C228" s="91" t="s">
        <v>264</v>
      </c>
      <c r="D228" s="88">
        <f t="shared" ref="D228:M228" si="159">D229+D237+D239+D247+D249+D251+D253</f>
        <v>15364478</v>
      </c>
      <c r="E228" s="88">
        <f t="shared" si="159"/>
        <v>9500</v>
      </c>
      <c r="F228" s="88">
        <f t="shared" si="159"/>
        <v>15358675</v>
      </c>
      <c r="G228" s="88">
        <f t="shared" si="159"/>
        <v>9500</v>
      </c>
      <c r="H228" s="89">
        <f t="shared" si="159"/>
        <v>4870147.12</v>
      </c>
      <c r="I228" s="89">
        <f t="shared" si="159"/>
        <v>0</v>
      </c>
      <c r="J228" s="88">
        <f t="shared" si="159"/>
        <v>15730745</v>
      </c>
      <c r="K228" s="88">
        <f t="shared" si="159"/>
        <v>9500</v>
      </c>
      <c r="L228" s="25">
        <f t="shared" si="159"/>
        <v>366267</v>
      </c>
      <c r="M228" s="25">
        <f t="shared" si="159"/>
        <v>0</v>
      </c>
      <c r="N228" s="7">
        <f t="shared" si="157"/>
        <v>31.697446018016361</v>
      </c>
      <c r="O228" s="7">
        <f t="shared" si="157"/>
        <v>0</v>
      </c>
      <c r="P228" s="7">
        <f t="shared" si="158"/>
        <v>102.38385580037279</v>
      </c>
      <c r="Q228" s="7">
        <f t="shared" si="158"/>
        <v>100</v>
      </c>
    </row>
    <row r="229" spans="1:17" ht="75" x14ac:dyDescent="0.25">
      <c r="A229" s="27">
        <v>511000</v>
      </c>
      <c r="B229" s="100" t="s">
        <v>72</v>
      </c>
      <c r="C229" s="93" t="s">
        <v>265</v>
      </c>
      <c r="D229" s="94">
        <f t="shared" ref="D229:M229" si="160">D230+D231+D232+D233+D234+D235+D236</f>
        <v>14337025</v>
      </c>
      <c r="E229" s="94">
        <f t="shared" si="160"/>
        <v>8500</v>
      </c>
      <c r="F229" s="94">
        <f t="shared" si="160"/>
        <v>14292075</v>
      </c>
      <c r="G229" s="94">
        <f t="shared" si="160"/>
        <v>8500</v>
      </c>
      <c r="H229" s="95">
        <f t="shared" si="160"/>
        <v>4213544.66</v>
      </c>
      <c r="I229" s="95">
        <f t="shared" si="160"/>
        <v>0</v>
      </c>
      <c r="J229" s="94">
        <f t="shared" si="160"/>
        <v>14716860</v>
      </c>
      <c r="K229" s="94">
        <f t="shared" si="160"/>
        <v>8500</v>
      </c>
      <c r="L229" s="28">
        <f t="shared" si="160"/>
        <v>379835</v>
      </c>
      <c r="M229" s="28">
        <f t="shared" si="160"/>
        <v>0</v>
      </c>
      <c r="N229" s="7">
        <f t="shared" si="157"/>
        <v>29.389253767779579</v>
      </c>
      <c r="O229" s="7">
        <f t="shared" si="157"/>
        <v>0</v>
      </c>
      <c r="P229" s="7">
        <f t="shared" si="158"/>
        <v>102.64932927158877</v>
      </c>
      <c r="Q229" s="7">
        <f t="shared" si="158"/>
        <v>100</v>
      </c>
    </row>
    <row r="230" spans="1:17" x14ac:dyDescent="0.25">
      <c r="A230" s="32">
        <v>511100</v>
      </c>
      <c r="B230" s="96" t="s">
        <v>266</v>
      </c>
      <c r="C230" s="97">
        <v>227</v>
      </c>
      <c r="D230" s="98">
        <v>11287959</v>
      </c>
      <c r="E230" s="98">
        <v>0</v>
      </c>
      <c r="F230" s="98">
        <v>11248959</v>
      </c>
      <c r="G230" s="98">
        <v>0</v>
      </c>
      <c r="H230" s="99">
        <v>3053014.99</v>
      </c>
      <c r="I230" s="99">
        <v>0</v>
      </c>
      <c r="J230" s="98">
        <v>11620459</v>
      </c>
      <c r="K230" s="98">
        <v>0</v>
      </c>
      <c r="L230" s="20">
        <f t="shared" ref="L230:M236" si="161">J230-D230</f>
        <v>332500</v>
      </c>
      <c r="M230" s="20">
        <f t="shared" si="161"/>
        <v>0</v>
      </c>
      <c r="N230" s="10">
        <f t="shared" si="157"/>
        <v>27.046652012113086</v>
      </c>
      <c r="O230" s="10" t="e">
        <f t="shared" si="157"/>
        <v>#DIV/0!</v>
      </c>
      <c r="P230" s="10">
        <f t="shared" si="158"/>
        <v>102.94561665222206</v>
      </c>
      <c r="Q230" s="10"/>
    </row>
    <row r="231" spans="1:17" ht="30" x14ac:dyDescent="0.25">
      <c r="A231" s="29">
        <v>511200</v>
      </c>
      <c r="B231" s="96" t="s">
        <v>267</v>
      </c>
      <c r="C231" s="97">
        <v>228</v>
      </c>
      <c r="D231" s="98">
        <v>1996982</v>
      </c>
      <c r="E231" s="98">
        <v>0</v>
      </c>
      <c r="F231" s="98">
        <v>1996982</v>
      </c>
      <c r="G231" s="98">
        <v>0</v>
      </c>
      <c r="H231" s="99">
        <v>634695.04</v>
      </c>
      <c r="I231" s="99">
        <v>0</v>
      </c>
      <c r="J231" s="98">
        <v>2151982</v>
      </c>
      <c r="K231" s="98">
        <v>0</v>
      </c>
      <c r="L231" s="20">
        <f t="shared" si="161"/>
        <v>155000</v>
      </c>
      <c r="M231" s="20">
        <f t="shared" si="161"/>
        <v>0</v>
      </c>
      <c r="N231" s="10">
        <f t="shared" si="157"/>
        <v>31.782712112577883</v>
      </c>
      <c r="O231" s="10" t="e">
        <f t="shared" si="157"/>
        <v>#DIV/0!</v>
      </c>
      <c r="P231" s="10">
        <f t="shared" si="158"/>
        <v>107.76171242404789</v>
      </c>
      <c r="Q231" s="10"/>
    </row>
    <row r="232" spans="1:17" x14ac:dyDescent="0.25">
      <c r="A232" s="29">
        <v>511300</v>
      </c>
      <c r="B232" s="96" t="s">
        <v>268</v>
      </c>
      <c r="C232" s="97">
        <v>229</v>
      </c>
      <c r="D232" s="98">
        <v>730084</v>
      </c>
      <c r="E232" s="98">
        <v>8500</v>
      </c>
      <c r="F232" s="98">
        <v>722134</v>
      </c>
      <c r="G232" s="98">
        <v>8500</v>
      </c>
      <c r="H232" s="99">
        <v>296035.63</v>
      </c>
      <c r="I232" s="99">
        <v>0</v>
      </c>
      <c r="J232" s="98">
        <v>620419</v>
      </c>
      <c r="K232" s="98">
        <v>8500</v>
      </c>
      <c r="L232" s="20">
        <f t="shared" si="161"/>
        <v>-109665</v>
      </c>
      <c r="M232" s="20">
        <f t="shared" si="161"/>
        <v>0</v>
      </c>
      <c r="N232" s="10">
        <f t="shared" si="157"/>
        <v>40.548160211701671</v>
      </c>
      <c r="O232" s="10">
        <f t="shared" si="157"/>
        <v>0</v>
      </c>
      <c r="P232" s="10">
        <f t="shared" si="158"/>
        <v>84.979125689646679</v>
      </c>
      <c r="Q232" s="10">
        <f t="shared" si="158"/>
        <v>100</v>
      </c>
    </row>
    <row r="233" spans="1:17" x14ac:dyDescent="0.25">
      <c r="A233" s="29">
        <v>511400</v>
      </c>
      <c r="B233" s="96" t="s">
        <v>269</v>
      </c>
      <c r="C233" s="97">
        <v>230</v>
      </c>
      <c r="D233" s="98">
        <v>0</v>
      </c>
      <c r="E233" s="98">
        <v>0</v>
      </c>
      <c r="F233" s="98">
        <v>0</v>
      </c>
      <c r="G233" s="98">
        <v>0</v>
      </c>
      <c r="H233" s="99">
        <v>0</v>
      </c>
      <c r="I233" s="99">
        <v>0</v>
      </c>
      <c r="J233" s="98">
        <v>0</v>
      </c>
      <c r="K233" s="98">
        <v>0</v>
      </c>
      <c r="L233" s="20">
        <f t="shared" si="161"/>
        <v>0</v>
      </c>
      <c r="M233" s="20">
        <f t="shared" si="161"/>
        <v>0</v>
      </c>
      <c r="N233" s="10" t="e">
        <f t="shared" si="157"/>
        <v>#DIV/0!</v>
      </c>
      <c r="O233" s="10" t="e">
        <f t="shared" si="157"/>
        <v>#DIV/0!</v>
      </c>
      <c r="P233" s="10"/>
      <c r="Q233" s="10"/>
    </row>
    <row r="234" spans="1:17" x14ac:dyDescent="0.25">
      <c r="A234" s="29">
        <v>511500</v>
      </c>
      <c r="B234" s="96" t="s">
        <v>270</v>
      </c>
      <c r="C234" s="97">
        <v>231</v>
      </c>
      <c r="D234" s="98">
        <v>0</v>
      </c>
      <c r="E234" s="98">
        <v>0</v>
      </c>
      <c r="F234" s="98">
        <v>0</v>
      </c>
      <c r="G234" s="98">
        <v>0</v>
      </c>
      <c r="H234" s="99">
        <v>0</v>
      </c>
      <c r="I234" s="99">
        <v>0</v>
      </c>
      <c r="J234" s="98">
        <v>0</v>
      </c>
      <c r="K234" s="98">
        <v>0</v>
      </c>
      <c r="L234" s="20">
        <f t="shared" si="161"/>
        <v>0</v>
      </c>
      <c r="M234" s="20">
        <f t="shared" si="161"/>
        <v>0</v>
      </c>
      <c r="N234" s="10" t="e">
        <f t="shared" si="157"/>
        <v>#DIV/0!</v>
      </c>
      <c r="O234" s="10" t="e">
        <f t="shared" si="157"/>
        <v>#DIV/0!</v>
      </c>
      <c r="P234" s="10"/>
      <c r="Q234" s="10"/>
    </row>
    <row r="235" spans="1:17" x14ac:dyDescent="0.25">
      <c r="A235" s="29">
        <v>511600</v>
      </c>
      <c r="B235" s="96" t="s">
        <v>271</v>
      </c>
      <c r="C235" s="97">
        <v>232</v>
      </c>
      <c r="D235" s="108">
        <v>0</v>
      </c>
      <c r="E235" s="108">
        <v>0</v>
      </c>
      <c r="F235" s="108">
        <v>0</v>
      </c>
      <c r="G235" s="108">
        <v>0</v>
      </c>
      <c r="H235" s="109">
        <v>0</v>
      </c>
      <c r="I235" s="99">
        <v>0</v>
      </c>
      <c r="J235" s="108">
        <v>0</v>
      </c>
      <c r="K235" s="98">
        <v>0</v>
      </c>
      <c r="L235" s="20">
        <f t="shared" si="161"/>
        <v>0</v>
      </c>
      <c r="M235" s="20">
        <f t="shared" si="161"/>
        <v>0</v>
      </c>
      <c r="N235" s="10" t="e">
        <f t="shared" si="157"/>
        <v>#DIV/0!</v>
      </c>
      <c r="O235" s="10" t="e">
        <f t="shared" si="157"/>
        <v>#DIV/0!</v>
      </c>
      <c r="P235" s="10"/>
      <c r="Q235" s="10"/>
    </row>
    <row r="236" spans="1:17" x14ac:dyDescent="0.25">
      <c r="A236" s="29">
        <v>511700</v>
      </c>
      <c r="B236" s="96" t="s">
        <v>272</v>
      </c>
      <c r="C236" s="97">
        <v>233</v>
      </c>
      <c r="D236" s="98">
        <v>322000</v>
      </c>
      <c r="E236" s="98">
        <v>0</v>
      </c>
      <c r="F236" s="98">
        <v>324000</v>
      </c>
      <c r="G236" s="98">
        <v>0</v>
      </c>
      <c r="H236" s="99">
        <v>229799</v>
      </c>
      <c r="I236" s="99">
        <v>0</v>
      </c>
      <c r="J236" s="108">
        <v>324000</v>
      </c>
      <c r="K236" s="98">
        <v>0</v>
      </c>
      <c r="L236" s="20">
        <f t="shared" si="161"/>
        <v>2000</v>
      </c>
      <c r="M236" s="20">
        <f t="shared" si="161"/>
        <v>0</v>
      </c>
      <c r="N236" s="10">
        <f t="shared" si="157"/>
        <v>71.366149068322983</v>
      </c>
      <c r="O236" s="10" t="e">
        <f t="shared" si="157"/>
        <v>#DIV/0!</v>
      </c>
      <c r="P236" s="10">
        <f t="shared" si="158"/>
        <v>100.62111801242236</v>
      </c>
      <c r="Q236" s="10"/>
    </row>
    <row r="237" spans="1:17" ht="30" x14ac:dyDescent="0.25">
      <c r="A237" s="27">
        <v>512000</v>
      </c>
      <c r="B237" s="100" t="s">
        <v>73</v>
      </c>
      <c r="C237" s="93" t="s">
        <v>273</v>
      </c>
      <c r="D237" s="94">
        <f t="shared" ref="D237:M237" si="162">D238</f>
        <v>0</v>
      </c>
      <c r="E237" s="94">
        <f t="shared" si="162"/>
        <v>0</v>
      </c>
      <c r="F237" s="94">
        <f t="shared" si="162"/>
        <v>0</v>
      </c>
      <c r="G237" s="94">
        <f t="shared" si="162"/>
        <v>0</v>
      </c>
      <c r="H237" s="95">
        <f t="shared" si="162"/>
        <v>0</v>
      </c>
      <c r="I237" s="95">
        <f t="shared" si="162"/>
        <v>0</v>
      </c>
      <c r="J237" s="94">
        <f t="shared" si="162"/>
        <v>0</v>
      </c>
      <c r="K237" s="94">
        <f t="shared" si="162"/>
        <v>0</v>
      </c>
      <c r="L237" s="28">
        <f t="shared" si="162"/>
        <v>0</v>
      </c>
      <c r="M237" s="28">
        <f t="shared" si="162"/>
        <v>0</v>
      </c>
      <c r="N237" s="7"/>
      <c r="O237" s="7"/>
      <c r="P237" s="7"/>
      <c r="Q237" s="7"/>
    </row>
    <row r="238" spans="1:17" x14ac:dyDescent="0.25">
      <c r="A238" s="29">
        <v>512100</v>
      </c>
      <c r="B238" s="96" t="s">
        <v>73</v>
      </c>
      <c r="C238" s="106">
        <v>235</v>
      </c>
      <c r="D238" s="98">
        <v>0</v>
      </c>
      <c r="E238" s="98">
        <v>0</v>
      </c>
      <c r="F238" s="98">
        <v>0</v>
      </c>
      <c r="G238" s="98">
        <v>0</v>
      </c>
      <c r="H238" s="99">
        <v>0</v>
      </c>
      <c r="I238" s="99">
        <v>0</v>
      </c>
      <c r="J238" s="98">
        <v>0</v>
      </c>
      <c r="K238" s="98">
        <v>0</v>
      </c>
      <c r="L238" s="20">
        <f>J238-D238</f>
        <v>0</v>
      </c>
      <c r="M238" s="20">
        <f>K238-E238</f>
        <v>0</v>
      </c>
      <c r="N238" s="10"/>
      <c r="O238" s="10"/>
      <c r="P238" s="10"/>
      <c r="Q238" s="10"/>
    </row>
    <row r="239" spans="1:17" ht="75" x14ac:dyDescent="0.25">
      <c r="A239" s="27">
        <v>513000</v>
      </c>
      <c r="B239" s="100" t="s">
        <v>74</v>
      </c>
      <c r="C239" s="93" t="s">
        <v>274</v>
      </c>
      <c r="D239" s="94">
        <f t="shared" ref="D239:M239" si="163">D240+D241+D242+D243+D244+D245+D246</f>
        <v>115703</v>
      </c>
      <c r="E239" s="94">
        <f t="shared" si="163"/>
        <v>0</v>
      </c>
      <c r="F239" s="94">
        <f t="shared" si="163"/>
        <v>150900</v>
      </c>
      <c r="G239" s="94">
        <f t="shared" si="163"/>
        <v>0</v>
      </c>
      <c r="H239" s="95">
        <f t="shared" si="163"/>
        <v>67092.600000000006</v>
      </c>
      <c r="I239" s="95">
        <f t="shared" si="163"/>
        <v>0</v>
      </c>
      <c r="J239" s="94">
        <f t="shared" si="163"/>
        <v>134650</v>
      </c>
      <c r="K239" s="94">
        <f t="shared" si="163"/>
        <v>0</v>
      </c>
      <c r="L239" s="28">
        <f t="shared" si="163"/>
        <v>18947</v>
      </c>
      <c r="M239" s="28">
        <f t="shared" si="163"/>
        <v>0</v>
      </c>
      <c r="N239" s="7">
        <f t="shared" si="157"/>
        <v>57.986914773169239</v>
      </c>
      <c r="O239" s="7" t="e">
        <f t="shared" si="157"/>
        <v>#DIV/0!</v>
      </c>
      <c r="P239" s="7">
        <f t="shared" si="158"/>
        <v>116.37554773860661</v>
      </c>
      <c r="Q239" s="7"/>
    </row>
    <row r="240" spans="1:17" x14ac:dyDescent="0.25">
      <c r="A240" s="29">
        <v>513100</v>
      </c>
      <c r="B240" s="96" t="s">
        <v>275</v>
      </c>
      <c r="C240" s="97">
        <v>237</v>
      </c>
      <c r="D240" s="98">
        <v>17000</v>
      </c>
      <c r="E240" s="98">
        <v>0</v>
      </c>
      <c r="F240" s="98">
        <v>52000</v>
      </c>
      <c r="G240" s="98">
        <v>0</v>
      </c>
      <c r="H240" s="99">
        <v>34557.11</v>
      </c>
      <c r="I240" s="99">
        <v>0</v>
      </c>
      <c r="J240" s="98">
        <v>52000</v>
      </c>
      <c r="K240" s="98">
        <v>0</v>
      </c>
      <c r="L240" s="20">
        <f t="shared" ref="L240:M246" si="164">J240-D240</f>
        <v>35000</v>
      </c>
      <c r="M240" s="20">
        <f t="shared" si="164"/>
        <v>0</v>
      </c>
      <c r="N240" s="10">
        <f t="shared" si="157"/>
        <v>203.27711764705882</v>
      </c>
      <c r="O240" s="10" t="e">
        <f t="shared" si="157"/>
        <v>#DIV/0!</v>
      </c>
      <c r="P240" s="10">
        <f t="shared" si="158"/>
        <v>305.88235294117646</v>
      </c>
      <c r="Q240" s="10"/>
    </row>
    <row r="241" spans="1:17" x14ac:dyDescent="0.25">
      <c r="A241" s="29">
        <v>513200</v>
      </c>
      <c r="B241" s="96" t="s">
        <v>276</v>
      </c>
      <c r="C241" s="97">
        <v>238</v>
      </c>
      <c r="D241" s="98">
        <v>0</v>
      </c>
      <c r="E241" s="98">
        <v>0</v>
      </c>
      <c r="F241" s="98">
        <v>0</v>
      </c>
      <c r="G241" s="98">
        <v>0</v>
      </c>
      <c r="H241" s="99">
        <v>0</v>
      </c>
      <c r="I241" s="99">
        <v>0</v>
      </c>
      <c r="J241" s="98">
        <v>0</v>
      </c>
      <c r="K241" s="98">
        <v>0</v>
      </c>
      <c r="L241" s="20">
        <f t="shared" si="164"/>
        <v>0</v>
      </c>
      <c r="M241" s="20">
        <f t="shared" si="164"/>
        <v>0</v>
      </c>
      <c r="N241" s="10"/>
      <c r="O241" s="10"/>
      <c r="P241" s="10"/>
      <c r="Q241" s="10"/>
    </row>
    <row r="242" spans="1:17" x14ac:dyDescent="0.25">
      <c r="A242" s="29">
        <v>513300</v>
      </c>
      <c r="B242" s="96" t="s">
        <v>277</v>
      </c>
      <c r="C242" s="97">
        <v>239</v>
      </c>
      <c r="D242" s="98">
        <v>0</v>
      </c>
      <c r="E242" s="98">
        <v>0</v>
      </c>
      <c r="F242" s="98">
        <v>0</v>
      </c>
      <c r="G242" s="98">
        <v>0</v>
      </c>
      <c r="H242" s="99">
        <v>0</v>
      </c>
      <c r="I242" s="99">
        <v>0</v>
      </c>
      <c r="J242" s="98">
        <v>0</v>
      </c>
      <c r="K242" s="98">
        <v>0</v>
      </c>
      <c r="L242" s="20">
        <f t="shared" si="164"/>
        <v>0</v>
      </c>
      <c r="M242" s="20">
        <f t="shared" si="164"/>
        <v>0</v>
      </c>
      <c r="N242" s="10"/>
      <c r="O242" s="10"/>
      <c r="P242" s="10"/>
      <c r="Q242" s="10"/>
    </row>
    <row r="243" spans="1:17" ht="30" x14ac:dyDescent="0.25">
      <c r="A243" s="29">
        <v>513400</v>
      </c>
      <c r="B243" s="96" t="s">
        <v>278</v>
      </c>
      <c r="C243" s="97">
        <v>240</v>
      </c>
      <c r="D243" s="98">
        <v>0</v>
      </c>
      <c r="E243" s="98">
        <v>0</v>
      </c>
      <c r="F243" s="98">
        <v>0</v>
      </c>
      <c r="G243" s="98">
        <v>0</v>
      </c>
      <c r="H243" s="99">
        <v>0</v>
      </c>
      <c r="I243" s="99">
        <v>0</v>
      </c>
      <c r="J243" s="98">
        <v>0</v>
      </c>
      <c r="K243" s="98">
        <v>0</v>
      </c>
      <c r="L243" s="20">
        <f t="shared" si="164"/>
        <v>0</v>
      </c>
      <c r="M243" s="20">
        <f t="shared" si="164"/>
        <v>0</v>
      </c>
      <c r="N243" s="10"/>
      <c r="O243" s="10"/>
      <c r="P243" s="10"/>
      <c r="Q243" s="10"/>
    </row>
    <row r="244" spans="1:17" x14ac:dyDescent="0.25">
      <c r="A244" s="29">
        <v>513500</v>
      </c>
      <c r="B244" s="96" t="s">
        <v>279</v>
      </c>
      <c r="C244" s="97">
        <v>241</v>
      </c>
      <c r="D244" s="98">
        <v>0</v>
      </c>
      <c r="E244" s="98">
        <v>0</v>
      </c>
      <c r="F244" s="98">
        <v>0</v>
      </c>
      <c r="G244" s="98">
        <v>0</v>
      </c>
      <c r="H244" s="99">
        <v>0</v>
      </c>
      <c r="I244" s="99">
        <v>0</v>
      </c>
      <c r="J244" s="98">
        <v>0</v>
      </c>
      <c r="K244" s="98">
        <v>0</v>
      </c>
      <c r="L244" s="20">
        <f t="shared" si="164"/>
        <v>0</v>
      </c>
      <c r="M244" s="20">
        <f t="shared" si="164"/>
        <v>0</v>
      </c>
      <c r="N244" s="10"/>
      <c r="O244" s="10"/>
      <c r="P244" s="10"/>
      <c r="Q244" s="10"/>
    </row>
    <row r="245" spans="1:17" ht="30" x14ac:dyDescent="0.25">
      <c r="A245" s="29">
        <v>513600</v>
      </c>
      <c r="B245" s="96" t="s">
        <v>280</v>
      </c>
      <c r="C245" s="97">
        <v>242</v>
      </c>
      <c r="D245" s="98">
        <v>0</v>
      </c>
      <c r="E245" s="98">
        <v>0</v>
      </c>
      <c r="F245" s="98">
        <v>0</v>
      </c>
      <c r="G245" s="98">
        <v>0</v>
      </c>
      <c r="H245" s="99">
        <v>0</v>
      </c>
      <c r="I245" s="99">
        <v>0</v>
      </c>
      <c r="J245" s="98">
        <v>0</v>
      </c>
      <c r="K245" s="98">
        <v>0</v>
      </c>
      <c r="L245" s="20">
        <f t="shared" si="164"/>
        <v>0</v>
      </c>
      <c r="M245" s="20">
        <f t="shared" si="164"/>
        <v>0</v>
      </c>
      <c r="N245" s="10"/>
      <c r="O245" s="10"/>
      <c r="P245" s="10"/>
      <c r="Q245" s="10"/>
    </row>
    <row r="246" spans="1:17" x14ac:dyDescent="0.25">
      <c r="A246" s="29">
        <v>513700</v>
      </c>
      <c r="B246" s="96" t="s">
        <v>281</v>
      </c>
      <c r="C246" s="97">
        <v>243</v>
      </c>
      <c r="D246" s="98">
        <v>98703</v>
      </c>
      <c r="E246" s="98">
        <v>0</v>
      </c>
      <c r="F246" s="98">
        <v>98900</v>
      </c>
      <c r="G246" s="98">
        <v>0</v>
      </c>
      <c r="H246" s="99">
        <v>32535.49</v>
      </c>
      <c r="I246" s="99">
        <v>0</v>
      </c>
      <c r="J246" s="98">
        <v>82650</v>
      </c>
      <c r="K246" s="98">
        <v>0</v>
      </c>
      <c r="L246" s="20">
        <f t="shared" si="164"/>
        <v>-16053</v>
      </c>
      <c r="M246" s="20">
        <f t="shared" si="164"/>
        <v>0</v>
      </c>
      <c r="N246" s="10"/>
      <c r="O246" s="10"/>
      <c r="P246" s="10"/>
      <c r="Q246" s="10"/>
    </row>
    <row r="247" spans="1:17" ht="30" x14ac:dyDescent="0.25">
      <c r="A247" s="27">
        <v>514000</v>
      </c>
      <c r="B247" s="100" t="s">
        <v>75</v>
      </c>
      <c r="C247" s="93" t="s">
        <v>282</v>
      </c>
      <c r="D247" s="94">
        <f t="shared" ref="D247:M247" si="165">D248</f>
        <v>0</v>
      </c>
      <c r="E247" s="94">
        <f t="shared" si="165"/>
        <v>0</v>
      </c>
      <c r="F247" s="94">
        <f t="shared" si="165"/>
        <v>0</v>
      </c>
      <c r="G247" s="94">
        <f t="shared" si="165"/>
        <v>0</v>
      </c>
      <c r="H247" s="95">
        <f t="shared" si="165"/>
        <v>0</v>
      </c>
      <c r="I247" s="95">
        <f t="shared" si="165"/>
        <v>0</v>
      </c>
      <c r="J247" s="94">
        <f t="shared" si="165"/>
        <v>0</v>
      </c>
      <c r="K247" s="94">
        <f t="shared" si="165"/>
        <v>0</v>
      </c>
      <c r="L247" s="28">
        <f t="shared" si="165"/>
        <v>0</v>
      </c>
      <c r="M247" s="28">
        <f t="shared" si="165"/>
        <v>0</v>
      </c>
      <c r="N247" s="7"/>
      <c r="O247" s="7"/>
      <c r="P247" s="7"/>
      <c r="Q247" s="7"/>
    </row>
    <row r="248" spans="1:17" x14ac:dyDescent="0.25">
      <c r="A248" s="29">
        <v>514100</v>
      </c>
      <c r="B248" s="96" t="s">
        <v>75</v>
      </c>
      <c r="C248" s="106">
        <v>245</v>
      </c>
      <c r="D248" s="98">
        <v>0</v>
      </c>
      <c r="E248" s="98">
        <v>0</v>
      </c>
      <c r="F248" s="98">
        <v>0</v>
      </c>
      <c r="G248" s="98">
        <v>0</v>
      </c>
      <c r="H248" s="99">
        <v>0</v>
      </c>
      <c r="I248" s="99">
        <v>0</v>
      </c>
      <c r="J248" s="98">
        <v>0</v>
      </c>
      <c r="K248" s="98">
        <v>0</v>
      </c>
      <c r="L248" s="20">
        <f>J248-D248</f>
        <v>0</v>
      </c>
      <c r="M248" s="20">
        <f>K248-E248</f>
        <v>0</v>
      </c>
      <c r="N248" s="10"/>
      <c r="O248" s="10"/>
      <c r="P248" s="10"/>
      <c r="Q248" s="10"/>
    </row>
    <row r="249" spans="1:17" ht="30" x14ac:dyDescent="0.25">
      <c r="A249" s="27">
        <v>515000</v>
      </c>
      <c r="B249" s="100" t="s">
        <v>76</v>
      </c>
      <c r="C249" s="93" t="s">
        <v>283</v>
      </c>
      <c r="D249" s="94">
        <f t="shared" ref="D249:M249" si="166">D250</f>
        <v>0</v>
      </c>
      <c r="E249" s="94">
        <f t="shared" si="166"/>
        <v>0</v>
      </c>
      <c r="F249" s="94">
        <f t="shared" si="166"/>
        <v>0</v>
      </c>
      <c r="G249" s="94">
        <f t="shared" si="166"/>
        <v>0</v>
      </c>
      <c r="H249" s="95">
        <f t="shared" si="166"/>
        <v>0</v>
      </c>
      <c r="I249" s="95">
        <f t="shared" si="166"/>
        <v>0</v>
      </c>
      <c r="J249" s="94">
        <f t="shared" si="166"/>
        <v>0</v>
      </c>
      <c r="K249" s="94">
        <f t="shared" si="166"/>
        <v>0</v>
      </c>
      <c r="L249" s="28">
        <f t="shared" si="166"/>
        <v>0</v>
      </c>
      <c r="M249" s="28">
        <f t="shared" si="166"/>
        <v>0</v>
      </c>
      <c r="N249" s="7"/>
      <c r="O249" s="7"/>
      <c r="P249" s="7"/>
      <c r="Q249" s="7"/>
    </row>
    <row r="250" spans="1:17" x14ac:dyDescent="0.25">
      <c r="A250" s="29">
        <v>515100</v>
      </c>
      <c r="B250" s="96" t="s">
        <v>76</v>
      </c>
      <c r="C250" s="106">
        <v>247</v>
      </c>
      <c r="D250" s="98">
        <v>0</v>
      </c>
      <c r="E250" s="98">
        <v>0</v>
      </c>
      <c r="F250" s="98">
        <v>0</v>
      </c>
      <c r="G250" s="98">
        <v>0</v>
      </c>
      <c r="H250" s="99">
        <v>0</v>
      </c>
      <c r="I250" s="99">
        <v>0</v>
      </c>
      <c r="J250" s="98">
        <v>0</v>
      </c>
      <c r="K250" s="98">
        <v>0</v>
      </c>
      <c r="L250" s="20">
        <f>J250-D250</f>
        <v>0</v>
      </c>
      <c r="M250" s="20">
        <f>K250-E250</f>
        <v>0</v>
      </c>
      <c r="N250" s="10"/>
      <c r="O250" s="10"/>
      <c r="P250" s="10"/>
      <c r="Q250" s="10"/>
    </row>
    <row r="251" spans="1:17" ht="30" x14ac:dyDescent="0.25">
      <c r="A251" s="27">
        <v>516000</v>
      </c>
      <c r="B251" s="100" t="s">
        <v>77</v>
      </c>
      <c r="C251" s="93" t="s">
        <v>284</v>
      </c>
      <c r="D251" s="94">
        <f t="shared" ref="D251:M251" si="167">D252</f>
        <v>911750</v>
      </c>
      <c r="E251" s="94">
        <f t="shared" si="167"/>
        <v>1000</v>
      </c>
      <c r="F251" s="94">
        <f t="shared" si="167"/>
        <v>915700</v>
      </c>
      <c r="G251" s="94">
        <f t="shared" si="167"/>
        <v>1000</v>
      </c>
      <c r="H251" s="95">
        <f t="shared" si="167"/>
        <v>589509.86</v>
      </c>
      <c r="I251" s="95">
        <f t="shared" si="167"/>
        <v>0</v>
      </c>
      <c r="J251" s="94">
        <f t="shared" si="167"/>
        <v>879235</v>
      </c>
      <c r="K251" s="94">
        <f t="shared" si="167"/>
        <v>1000</v>
      </c>
      <c r="L251" s="28">
        <f t="shared" si="167"/>
        <v>-32515</v>
      </c>
      <c r="M251" s="28">
        <f t="shared" si="167"/>
        <v>0</v>
      </c>
      <c r="N251" s="7">
        <f t="shared" si="157"/>
        <v>64.656962983273928</v>
      </c>
      <c r="O251" s="7">
        <f t="shared" si="157"/>
        <v>0</v>
      </c>
      <c r="P251" s="7">
        <f t="shared" si="158"/>
        <v>96.433781190019204</v>
      </c>
      <c r="Q251" s="7">
        <f t="shared" si="158"/>
        <v>100</v>
      </c>
    </row>
    <row r="252" spans="1:17" ht="30" x14ac:dyDescent="0.25">
      <c r="A252" s="29">
        <v>516100</v>
      </c>
      <c r="B252" s="96" t="s">
        <v>77</v>
      </c>
      <c r="C252" s="106">
        <v>249</v>
      </c>
      <c r="D252" s="98">
        <v>911750</v>
      </c>
      <c r="E252" s="98">
        <v>1000</v>
      </c>
      <c r="F252" s="98">
        <v>915700</v>
      </c>
      <c r="G252" s="98">
        <v>1000</v>
      </c>
      <c r="H252" s="99">
        <v>589509.86</v>
      </c>
      <c r="I252" s="99">
        <v>0</v>
      </c>
      <c r="J252" s="98">
        <v>879235</v>
      </c>
      <c r="K252" s="98">
        <v>1000</v>
      </c>
      <c r="L252" s="20">
        <f>J252-D252</f>
        <v>-32515</v>
      </c>
      <c r="M252" s="20">
        <f>K252-E252</f>
        <v>0</v>
      </c>
      <c r="N252" s="10">
        <f t="shared" si="157"/>
        <v>64.656962983273928</v>
      </c>
      <c r="O252" s="10">
        <f t="shared" si="157"/>
        <v>0</v>
      </c>
      <c r="P252" s="10">
        <f t="shared" si="158"/>
        <v>96.433781190019204</v>
      </c>
      <c r="Q252" s="10">
        <f t="shared" si="158"/>
        <v>100</v>
      </c>
    </row>
    <row r="253" spans="1:17" ht="30" x14ac:dyDescent="0.25">
      <c r="A253" s="27">
        <v>518000</v>
      </c>
      <c r="B253" s="100" t="s">
        <v>78</v>
      </c>
      <c r="C253" s="91" t="s">
        <v>285</v>
      </c>
      <c r="D253" s="94">
        <f t="shared" ref="D253:M253" si="168">D254</f>
        <v>0</v>
      </c>
      <c r="E253" s="94">
        <f t="shared" si="168"/>
        <v>0</v>
      </c>
      <c r="F253" s="94">
        <f t="shared" si="168"/>
        <v>0</v>
      </c>
      <c r="G253" s="94">
        <f t="shared" si="168"/>
        <v>0</v>
      </c>
      <c r="H253" s="95">
        <f t="shared" si="168"/>
        <v>0</v>
      </c>
      <c r="I253" s="95">
        <f t="shared" si="168"/>
        <v>0</v>
      </c>
      <c r="J253" s="94">
        <f t="shared" si="168"/>
        <v>0</v>
      </c>
      <c r="K253" s="94">
        <f t="shared" si="168"/>
        <v>0</v>
      </c>
      <c r="L253" s="28">
        <f t="shared" si="168"/>
        <v>0</v>
      </c>
      <c r="M253" s="28">
        <f t="shared" si="168"/>
        <v>0</v>
      </c>
      <c r="N253" s="7"/>
      <c r="O253" s="7"/>
      <c r="P253" s="7"/>
      <c r="Q253" s="7"/>
    </row>
    <row r="254" spans="1:17" ht="30" x14ac:dyDescent="0.25">
      <c r="A254" s="29">
        <v>518100</v>
      </c>
      <c r="B254" s="96" t="s">
        <v>78</v>
      </c>
      <c r="C254" s="106">
        <v>251</v>
      </c>
      <c r="D254" s="98">
        <v>0</v>
      </c>
      <c r="E254" s="98">
        <v>0</v>
      </c>
      <c r="F254" s="98">
        <v>0</v>
      </c>
      <c r="G254" s="98">
        <v>0</v>
      </c>
      <c r="H254" s="99">
        <v>0</v>
      </c>
      <c r="I254" s="99">
        <v>0</v>
      </c>
      <c r="J254" s="98">
        <v>0</v>
      </c>
      <c r="K254" s="98">
        <v>0</v>
      </c>
      <c r="L254" s="20">
        <f>J254-D254</f>
        <v>0</v>
      </c>
      <c r="M254" s="20">
        <f>K254-E254</f>
        <v>0</v>
      </c>
      <c r="N254" s="10"/>
      <c r="O254" s="10"/>
      <c r="P254" s="10"/>
      <c r="Q254" s="10"/>
    </row>
    <row r="255" spans="1:17" ht="30" x14ac:dyDescent="0.25">
      <c r="A255" s="26">
        <v>580000</v>
      </c>
      <c r="B255" s="90" t="s">
        <v>286</v>
      </c>
      <c r="C255" s="91" t="s">
        <v>287</v>
      </c>
      <c r="D255" s="110">
        <f t="shared" ref="D255:M255" si="169">D256</f>
        <v>1000</v>
      </c>
      <c r="E255" s="110">
        <f t="shared" si="169"/>
        <v>0</v>
      </c>
      <c r="F255" s="110">
        <f t="shared" si="169"/>
        <v>300</v>
      </c>
      <c r="G255" s="110">
        <f t="shared" si="169"/>
        <v>0</v>
      </c>
      <c r="H255" s="111">
        <f t="shared" si="169"/>
        <v>129.6</v>
      </c>
      <c r="I255" s="111">
        <f t="shared" si="169"/>
        <v>0</v>
      </c>
      <c r="J255" s="110">
        <f t="shared" si="169"/>
        <v>650</v>
      </c>
      <c r="K255" s="110">
        <f t="shared" si="169"/>
        <v>0</v>
      </c>
      <c r="L255" s="35">
        <f t="shared" si="169"/>
        <v>-350</v>
      </c>
      <c r="M255" s="35">
        <f t="shared" si="169"/>
        <v>0</v>
      </c>
      <c r="N255" s="7"/>
      <c r="O255" s="7"/>
      <c r="P255" s="7"/>
      <c r="Q255" s="7"/>
    </row>
    <row r="256" spans="1:17" ht="30" x14ac:dyDescent="0.25">
      <c r="A256" s="27">
        <v>581000</v>
      </c>
      <c r="B256" s="100" t="s">
        <v>81</v>
      </c>
      <c r="C256" s="91" t="s">
        <v>288</v>
      </c>
      <c r="D256" s="94">
        <f t="shared" ref="D256:M256" si="170">D257+D258</f>
        <v>1000</v>
      </c>
      <c r="E256" s="94">
        <f t="shared" si="170"/>
        <v>0</v>
      </c>
      <c r="F256" s="94">
        <f t="shared" si="170"/>
        <v>300</v>
      </c>
      <c r="G256" s="94">
        <f t="shared" si="170"/>
        <v>0</v>
      </c>
      <c r="H256" s="95">
        <f t="shared" si="170"/>
        <v>129.6</v>
      </c>
      <c r="I256" s="95">
        <f t="shared" si="170"/>
        <v>0</v>
      </c>
      <c r="J256" s="94">
        <f t="shared" si="170"/>
        <v>650</v>
      </c>
      <c r="K256" s="94">
        <f t="shared" si="170"/>
        <v>0</v>
      </c>
      <c r="L256" s="28">
        <f t="shared" si="170"/>
        <v>-350</v>
      </c>
      <c r="M256" s="28">
        <f t="shared" si="170"/>
        <v>0</v>
      </c>
      <c r="N256" s="7"/>
      <c r="O256" s="7"/>
      <c r="P256" s="7"/>
      <c r="Q256" s="7"/>
    </row>
    <row r="257" spans="1:17" ht="30" x14ac:dyDescent="0.25">
      <c r="A257" s="32">
        <v>581100</v>
      </c>
      <c r="B257" s="96" t="s">
        <v>289</v>
      </c>
      <c r="C257" s="106">
        <v>254</v>
      </c>
      <c r="D257" s="98">
        <v>300</v>
      </c>
      <c r="E257" s="98">
        <v>0</v>
      </c>
      <c r="F257" s="98">
        <v>0</v>
      </c>
      <c r="G257" s="98">
        <v>0</v>
      </c>
      <c r="H257" s="99">
        <v>0</v>
      </c>
      <c r="I257" s="99">
        <v>0</v>
      </c>
      <c r="J257" s="98">
        <v>0</v>
      </c>
      <c r="K257" s="98">
        <v>0</v>
      </c>
      <c r="L257" s="20">
        <f t="shared" ref="L257:M258" si="171">J257-D257</f>
        <v>-300</v>
      </c>
      <c r="M257" s="20">
        <f t="shared" si="171"/>
        <v>0</v>
      </c>
      <c r="N257" s="10"/>
      <c r="O257" s="10"/>
      <c r="P257" s="10"/>
      <c r="Q257" s="10"/>
    </row>
    <row r="258" spans="1:17" ht="30" x14ac:dyDescent="0.25">
      <c r="A258" s="29">
        <v>581200</v>
      </c>
      <c r="B258" s="96" t="s">
        <v>290</v>
      </c>
      <c r="C258" s="106">
        <v>255</v>
      </c>
      <c r="D258" s="104">
        <v>700</v>
      </c>
      <c r="E258" s="104">
        <v>0</v>
      </c>
      <c r="F258" s="104">
        <v>300</v>
      </c>
      <c r="G258" s="104">
        <v>0</v>
      </c>
      <c r="H258" s="105">
        <v>129.6</v>
      </c>
      <c r="I258" s="105">
        <v>0</v>
      </c>
      <c r="J258" s="104">
        <v>650</v>
      </c>
      <c r="K258" s="98">
        <v>0</v>
      </c>
      <c r="L258" s="20">
        <f t="shared" si="171"/>
        <v>-50</v>
      </c>
      <c r="M258" s="20">
        <f t="shared" si="171"/>
        <v>0</v>
      </c>
      <c r="N258" s="10"/>
      <c r="O258" s="10"/>
      <c r="P258" s="10"/>
      <c r="Q258" s="10"/>
    </row>
    <row r="259" spans="1:17" ht="30" x14ac:dyDescent="0.25">
      <c r="A259" s="36"/>
      <c r="B259" s="90" t="s">
        <v>291</v>
      </c>
      <c r="C259" s="91" t="s">
        <v>292</v>
      </c>
      <c r="D259" s="88">
        <f>D171+D227</f>
        <v>79931361</v>
      </c>
      <c r="E259" s="88">
        <f>E171+E227</f>
        <v>110200</v>
      </c>
      <c r="F259" s="88">
        <f>F171+F227</f>
        <v>79933361</v>
      </c>
      <c r="G259" s="88">
        <f>G171+G227</f>
        <v>110200</v>
      </c>
      <c r="H259" s="89">
        <f>H171+H227</f>
        <v>51162598.409999996</v>
      </c>
      <c r="I259" s="89">
        <f>I171+I227</f>
        <v>42961.789999999994</v>
      </c>
      <c r="J259" s="88">
        <f>J171+J227</f>
        <v>81225926</v>
      </c>
      <c r="K259" s="88">
        <f>K171+K227</f>
        <v>108850</v>
      </c>
      <c r="L259" s="25">
        <f>L171+L227</f>
        <v>1294565</v>
      </c>
      <c r="M259" s="25">
        <f>M171+M227</f>
        <v>-1350</v>
      </c>
      <c r="N259" s="7">
        <f t="shared" si="157"/>
        <v>64.00816621901383</v>
      </c>
      <c r="O259" s="7">
        <f t="shared" si="157"/>
        <v>38.985290381125218</v>
      </c>
      <c r="P259" s="7">
        <f t="shared" si="158"/>
        <v>101.61959584298835</v>
      </c>
      <c r="Q259" s="7">
        <f t="shared" si="158"/>
        <v>98.774954627949185</v>
      </c>
    </row>
    <row r="260" spans="1:17" ht="45" x14ac:dyDescent="0.25">
      <c r="A260" s="37"/>
      <c r="B260" s="112" t="s">
        <v>293</v>
      </c>
      <c r="C260" s="91" t="s">
        <v>294</v>
      </c>
      <c r="D260" s="113">
        <f>D261+D282+D300+D319</f>
        <v>4367390</v>
      </c>
      <c r="E260" s="113">
        <f>E261+E282+E300+E319</f>
        <v>0</v>
      </c>
      <c r="F260" s="113">
        <f>F261+F282+F300+F319</f>
        <v>4369390</v>
      </c>
      <c r="G260" s="113">
        <f>G261+G282+G300+G319</f>
        <v>0</v>
      </c>
      <c r="H260" s="114">
        <f>H261+H282+H300+H319</f>
        <v>4829276.5599999996</v>
      </c>
      <c r="I260" s="114">
        <f>I261+I282+I300+I319</f>
        <v>0</v>
      </c>
      <c r="J260" s="113">
        <f>J261+J282+J300+J319</f>
        <v>4423530</v>
      </c>
      <c r="K260" s="113">
        <f>K261+K282+K300+K319</f>
        <v>0</v>
      </c>
      <c r="L260" s="38">
        <f>L261+L282+L300+L319</f>
        <v>56140</v>
      </c>
      <c r="M260" s="38">
        <f>M261+M282+M300+M319</f>
        <v>0</v>
      </c>
      <c r="N260" s="7">
        <f t="shared" ref="N260:O270" si="172">H260/D260*100</f>
        <v>110.57580293951305</v>
      </c>
      <c r="O260" s="7" t="e">
        <f t="shared" si="172"/>
        <v>#DIV/0!</v>
      </c>
      <c r="P260" s="7">
        <f t="shared" ref="P260:P270" si="173">J260/D260*100</f>
        <v>101.2854359239729</v>
      </c>
      <c r="Q260" s="7"/>
    </row>
    <row r="261" spans="1:17" ht="30" x14ac:dyDescent="0.25">
      <c r="A261" s="37"/>
      <c r="B261" s="112" t="s">
        <v>295</v>
      </c>
      <c r="C261" s="91" t="s">
        <v>296</v>
      </c>
      <c r="D261" s="113">
        <f t="shared" ref="D261:M261" si="174">D262-D272</f>
        <v>30000</v>
      </c>
      <c r="E261" s="113">
        <f t="shared" si="174"/>
        <v>0</v>
      </c>
      <c r="F261" s="113">
        <f t="shared" si="174"/>
        <v>30000</v>
      </c>
      <c r="G261" s="113">
        <f t="shared" si="174"/>
        <v>0</v>
      </c>
      <c r="H261" s="114">
        <f t="shared" si="174"/>
        <v>0</v>
      </c>
      <c r="I261" s="114">
        <f t="shared" si="174"/>
        <v>0</v>
      </c>
      <c r="J261" s="113">
        <f t="shared" si="174"/>
        <v>30000</v>
      </c>
      <c r="K261" s="113">
        <f t="shared" si="174"/>
        <v>0</v>
      </c>
      <c r="L261" s="38">
        <f t="shared" si="174"/>
        <v>0</v>
      </c>
      <c r="M261" s="38">
        <f t="shared" si="174"/>
        <v>0</v>
      </c>
      <c r="N261" s="7">
        <f t="shared" si="172"/>
        <v>0</v>
      </c>
      <c r="O261" s="7" t="e">
        <f t="shared" si="172"/>
        <v>#DIV/0!</v>
      </c>
      <c r="P261" s="7">
        <f t="shared" si="173"/>
        <v>100</v>
      </c>
      <c r="Q261" s="7"/>
    </row>
    <row r="262" spans="1:17" ht="30" x14ac:dyDescent="0.25">
      <c r="A262" s="39">
        <v>910000</v>
      </c>
      <c r="B262" s="112" t="s">
        <v>297</v>
      </c>
      <c r="C262" s="91" t="s">
        <v>298</v>
      </c>
      <c r="D262" s="113">
        <f t="shared" ref="D262:M262" si="175">D263+D269</f>
        <v>30000</v>
      </c>
      <c r="E262" s="113">
        <f t="shared" si="175"/>
        <v>0</v>
      </c>
      <c r="F262" s="113">
        <f t="shared" si="175"/>
        <v>30000</v>
      </c>
      <c r="G262" s="113">
        <f t="shared" si="175"/>
        <v>0</v>
      </c>
      <c r="H262" s="114">
        <f t="shared" si="175"/>
        <v>0</v>
      </c>
      <c r="I262" s="114">
        <f t="shared" si="175"/>
        <v>0</v>
      </c>
      <c r="J262" s="113">
        <f t="shared" si="175"/>
        <v>30000</v>
      </c>
      <c r="K262" s="113">
        <f t="shared" si="175"/>
        <v>0</v>
      </c>
      <c r="L262" s="38">
        <f t="shared" si="175"/>
        <v>0</v>
      </c>
      <c r="M262" s="38">
        <f t="shared" si="175"/>
        <v>0</v>
      </c>
      <c r="N262" s="7">
        <f t="shared" si="172"/>
        <v>0</v>
      </c>
      <c r="O262" s="7" t="e">
        <f t="shared" si="172"/>
        <v>#DIV/0!</v>
      </c>
      <c r="P262" s="7">
        <f t="shared" si="173"/>
        <v>100</v>
      </c>
      <c r="Q262" s="7"/>
    </row>
    <row r="263" spans="1:17" ht="60" x14ac:dyDescent="0.25">
      <c r="A263" s="40">
        <v>911000</v>
      </c>
      <c r="B263" s="115" t="s">
        <v>90</v>
      </c>
      <c r="C263" s="93" t="s">
        <v>299</v>
      </c>
      <c r="D263" s="116">
        <f t="shared" ref="D263:M263" si="176">D264+D265+D266+D267+D268</f>
        <v>0</v>
      </c>
      <c r="E263" s="116">
        <f t="shared" si="176"/>
        <v>0</v>
      </c>
      <c r="F263" s="116">
        <f t="shared" si="176"/>
        <v>0</v>
      </c>
      <c r="G263" s="116">
        <f t="shared" si="176"/>
        <v>0</v>
      </c>
      <c r="H263" s="117">
        <f t="shared" si="176"/>
        <v>0</v>
      </c>
      <c r="I263" s="117">
        <f t="shared" si="176"/>
        <v>0</v>
      </c>
      <c r="J263" s="116">
        <f t="shared" si="176"/>
        <v>0</v>
      </c>
      <c r="K263" s="116">
        <f t="shared" si="176"/>
        <v>0</v>
      </c>
      <c r="L263" s="41">
        <f t="shared" si="176"/>
        <v>0</v>
      </c>
      <c r="M263" s="41">
        <f t="shared" si="176"/>
        <v>0</v>
      </c>
      <c r="N263" s="7"/>
      <c r="O263" s="7"/>
      <c r="P263" s="7"/>
      <c r="Q263" s="7"/>
    </row>
    <row r="264" spans="1:17" x14ac:dyDescent="0.25">
      <c r="A264" s="42">
        <v>911100</v>
      </c>
      <c r="B264" s="118" t="s">
        <v>300</v>
      </c>
      <c r="C264" s="106">
        <v>261</v>
      </c>
      <c r="D264" s="119">
        <v>0</v>
      </c>
      <c r="E264" s="119">
        <v>0</v>
      </c>
      <c r="F264" s="119">
        <v>0</v>
      </c>
      <c r="G264" s="119">
        <v>0</v>
      </c>
      <c r="H264" s="120">
        <v>0</v>
      </c>
      <c r="I264" s="120"/>
      <c r="J264" s="119">
        <v>0</v>
      </c>
      <c r="K264" s="119"/>
      <c r="L264" s="20">
        <f t="shared" ref="L264:M268" si="177">J264-D264</f>
        <v>0</v>
      </c>
      <c r="M264" s="20">
        <f t="shared" si="177"/>
        <v>0</v>
      </c>
      <c r="N264" s="10"/>
      <c r="O264" s="10"/>
      <c r="P264" s="10"/>
      <c r="Q264" s="10"/>
    </row>
    <row r="265" spans="1:17" x14ac:dyDescent="0.25">
      <c r="A265" s="42">
        <v>911200</v>
      </c>
      <c r="B265" s="118" t="s">
        <v>301</v>
      </c>
      <c r="C265" s="106">
        <v>262</v>
      </c>
      <c r="D265" s="119">
        <v>0</v>
      </c>
      <c r="E265" s="119">
        <v>0</v>
      </c>
      <c r="F265" s="119">
        <v>0</v>
      </c>
      <c r="G265" s="119">
        <v>0</v>
      </c>
      <c r="H265" s="120">
        <v>0</v>
      </c>
      <c r="I265" s="120"/>
      <c r="J265" s="119">
        <v>0</v>
      </c>
      <c r="K265" s="119"/>
      <c r="L265" s="20">
        <f t="shared" si="177"/>
        <v>0</v>
      </c>
      <c r="M265" s="20">
        <f t="shared" si="177"/>
        <v>0</v>
      </c>
      <c r="N265" s="10"/>
      <c r="O265" s="10"/>
      <c r="P265" s="10"/>
      <c r="Q265" s="10"/>
    </row>
    <row r="266" spans="1:17" x14ac:dyDescent="0.25">
      <c r="A266" s="42">
        <v>911300</v>
      </c>
      <c r="B266" s="118" t="s">
        <v>302</v>
      </c>
      <c r="C266" s="106">
        <v>263</v>
      </c>
      <c r="D266" s="119">
        <v>0</v>
      </c>
      <c r="E266" s="119">
        <v>0</v>
      </c>
      <c r="F266" s="119">
        <v>0</v>
      </c>
      <c r="G266" s="119">
        <v>0</v>
      </c>
      <c r="H266" s="120">
        <v>0</v>
      </c>
      <c r="I266" s="120"/>
      <c r="J266" s="119">
        <v>0</v>
      </c>
      <c r="K266" s="119"/>
      <c r="L266" s="20">
        <f t="shared" si="177"/>
        <v>0</v>
      </c>
      <c r="M266" s="20">
        <f t="shared" si="177"/>
        <v>0</v>
      </c>
      <c r="N266" s="10"/>
      <c r="O266" s="10"/>
      <c r="P266" s="10"/>
      <c r="Q266" s="10"/>
    </row>
    <row r="267" spans="1:17" x14ac:dyDescent="0.25">
      <c r="A267" s="42">
        <v>911400</v>
      </c>
      <c r="B267" s="118" t="s">
        <v>303</v>
      </c>
      <c r="C267" s="106">
        <v>264</v>
      </c>
      <c r="D267" s="119">
        <v>0</v>
      </c>
      <c r="E267" s="119">
        <v>0</v>
      </c>
      <c r="F267" s="119">
        <v>0</v>
      </c>
      <c r="G267" s="119">
        <v>0</v>
      </c>
      <c r="H267" s="120">
        <v>0</v>
      </c>
      <c r="I267" s="120"/>
      <c r="J267" s="119">
        <v>0</v>
      </c>
      <c r="K267" s="119"/>
      <c r="L267" s="20">
        <f t="shared" si="177"/>
        <v>0</v>
      </c>
      <c r="M267" s="20">
        <f t="shared" si="177"/>
        <v>0</v>
      </c>
      <c r="N267" s="10"/>
      <c r="O267" s="10"/>
      <c r="P267" s="10"/>
      <c r="Q267" s="10"/>
    </row>
    <row r="268" spans="1:17" x14ac:dyDescent="0.25">
      <c r="A268" s="42">
        <v>911500</v>
      </c>
      <c r="B268" s="118" t="s">
        <v>304</v>
      </c>
      <c r="C268" s="106">
        <v>265</v>
      </c>
      <c r="D268" s="119">
        <v>0</v>
      </c>
      <c r="E268" s="119">
        <v>0</v>
      </c>
      <c r="F268" s="119">
        <v>0</v>
      </c>
      <c r="G268" s="119">
        <v>0</v>
      </c>
      <c r="H268" s="120">
        <v>0</v>
      </c>
      <c r="I268" s="120"/>
      <c r="J268" s="119">
        <v>0</v>
      </c>
      <c r="K268" s="119"/>
      <c r="L268" s="20">
        <f t="shared" si="177"/>
        <v>0</v>
      </c>
      <c r="M268" s="20">
        <f t="shared" si="177"/>
        <v>0</v>
      </c>
      <c r="N268" s="10"/>
      <c r="O268" s="10"/>
      <c r="P268" s="10"/>
      <c r="Q268" s="10"/>
    </row>
    <row r="269" spans="1:17" ht="30" x14ac:dyDescent="0.25">
      <c r="A269" s="40">
        <v>918000</v>
      </c>
      <c r="B269" s="115" t="s">
        <v>91</v>
      </c>
      <c r="C269" s="91" t="s">
        <v>305</v>
      </c>
      <c r="D269" s="116">
        <f t="shared" ref="D269:M269" si="178">D270+D271</f>
        <v>30000</v>
      </c>
      <c r="E269" s="116">
        <f t="shared" si="178"/>
        <v>0</v>
      </c>
      <c r="F269" s="116">
        <f t="shared" si="178"/>
        <v>30000</v>
      </c>
      <c r="G269" s="116">
        <f t="shared" si="178"/>
        <v>0</v>
      </c>
      <c r="H269" s="117">
        <f t="shared" si="178"/>
        <v>0</v>
      </c>
      <c r="I269" s="117">
        <f t="shared" si="178"/>
        <v>0</v>
      </c>
      <c r="J269" s="116">
        <f t="shared" si="178"/>
        <v>30000</v>
      </c>
      <c r="K269" s="116">
        <f t="shared" si="178"/>
        <v>0</v>
      </c>
      <c r="L269" s="41">
        <f t="shared" si="178"/>
        <v>0</v>
      </c>
      <c r="M269" s="41">
        <f t="shared" si="178"/>
        <v>0</v>
      </c>
      <c r="N269" s="7">
        <f t="shared" si="172"/>
        <v>0</v>
      </c>
      <c r="O269" s="7" t="e">
        <f t="shared" si="172"/>
        <v>#DIV/0!</v>
      </c>
      <c r="P269" s="7">
        <f t="shared" si="173"/>
        <v>100</v>
      </c>
      <c r="Q269" s="7"/>
    </row>
    <row r="270" spans="1:17" ht="30" x14ac:dyDescent="0.25">
      <c r="A270" s="42">
        <v>918100</v>
      </c>
      <c r="B270" s="118" t="s">
        <v>306</v>
      </c>
      <c r="C270" s="106">
        <v>267</v>
      </c>
      <c r="D270" s="119">
        <v>30000</v>
      </c>
      <c r="E270" s="119">
        <v>0</v>
      </c>
      <c r="F270" s="119">
        <v>30000</v>
      </c>
      <c r="G270" s="119">
        <v>0</v>
      </c>
      <c r="H270" s="120">
        <v>0</v>
      </c>
      <c r="I270" s="120"/>
      <c r="J270" s="119">
        <v>30000</v>
      </c>
      <c r="K270" s="119"/>
      <c r="L270" s="20">
        <f t="shared" ref="L270:M271" si="179">J270-D270</f>
        <v>0</v>
      </c>
      <c r="M270" s="20">
        <f t="shared" si="179"/>
        <v>0</v>
      </c>
      <c r="N270" s="10">
        <f t="shared" si="172"/>
        <v>0</v>
      </c>
      <c r="O270" s="10" t="e">
        <f t="shared" si="172"/>
        <v>#DIV/0!</v>
      </c>
      <c r="P270" s="10">
        <f t="shared" si="173"/>
        <v>100</v>
      </c>
      <c r="Q270" s="10"/>
    </row>
    <row r="271" spans="1:17" ht="30" x14ac:dyDescent="0.25">
      <c r="A271" s="42">
        <v>918200</v>
      </c>
      <c r="B271" s="118" t="s">
        <v>307</v>
      </c>
      <c r="C271" s="106">
        <v>268</v>
      </c>
      <c r="D271" s="121">
        <v>0</v>
      </c>
      <c r="E271" s="121">
        <v>0</v>
      </c>
      <c r="F271" s="121">
        <v>0</v>
      </c>
      <c r="G271" s="121">
        <v>0</v>
      </c>
      <c r="H271" s="122">
        <v>0</v>
      </c>
      <c r="I271" s="120"/>
      <c r="J271" s="121">
        <v>0</v>
      </c>
      <c r="K271" s="119"/>
      <c r="L271" s="20">
        <f t="shared" si="179"/>
        <v>0</v>
      </c>
      <c r="M271" s="20">
        <f t="shared" si="179"/>
        <v>0</v>
      </c>
      <c r="N271" s="10"/>
      <c r="O271" s="10"/>
      <c r="P271" s="10"/>
      <c r="Q271" s="10"/>
    </row>
    <row r="272" spans="1:17" ht="30" x14ac:dyDescent="0.25">
      <c r="A272" s="40">
        <v>610000</v>
      </c>
      <c r="B272" s="112" t="s">
        <v>308</v>
      </c>
      <c r="C272" s="93" t="s">
        <v>309</v>
      </c>
      <c r="D272" s="113">
        <f t="shared" ref="D272:M272" si="180">D273+D279</f>
        <v>0</v>
      </c>
      <c r="E272" s="113">
        <f t="shared" si="180"/>
        <v>0</v>
      </c>
      <c r="F272" s="113">
        <f t="shared" si="180"/>
        <v>0</v>
      </c>
      <c r="G272" s="113">
        <f t="shared" si="180"/>
        <v>0</v>
      </c>
      <c r="H272" s="114">
        <f t="shared" si="180"/>
        <v>0</v>
      </c>
      <c r="I272" s="114">
        <f t="shared" si="180"/>
        <v>0</v>
      </c>
      <c r="J272" s="113">
        <f t="shared" si="180"/>
        <v>0</v>
      </c>
      <c r="K272" s="113">
        <f t="shared" si="180"/>
        <v>0</v>
      </c>
      <c r="L272" s="38">
        <f t="shared" si="180"/>
        <v>0</v>
      </c>
      <c r="M272" s="38">
        <f t="shared" si="180"/>
        <v>0</v>
      </c>
      <c r="N272" s="7"/>
      <c r="O272" s="7"/>
      <c r="P272" s="7"/>
      <c r="Q272" s="7"/>
    </row>
    <row r="273" spans="1:17" ht="60" x14ac:dyDescent="0.25">
      <c r="A273" s="40">
        <v>611000</v>
      </c>
      <c r="B273" s="115" t="s">
        <v>94</v>
      </c>
      <c r="C273" s="93" t="s">
        <v>310</v>
      </c>
      <c r="D273" s="116">
        <f t="shared" ref="D273:M273" si="181">D274+D275+D276+D277+D278</f>
        <v>0</v>
      </c>
      <c r="E273" s="116">
        <f t="shared" si="181"/>
        <v>0</v>
      </c>
      <c r="F273" s="116">
        <f t="shared" si="181"/>
        <v>0</v>
      </c>
      <c r="G273" s="116">
        <f t="shared" si="181"/>
        <v>0</v>
      </c>
      <c r="H273" s="117">
        <f t="shared" si="181"/>
        <v>0</v>
      </c>
      <c r="I273" s="117">
        <f t="shared" si="181"/>
        <v>0</v>
      </c>
      <c r="J273" s="116">
        <f t="shared" si="181"/>
        <v>0</v>
      </c>
      <c r="K273" s="116">
        <f t="shared" si="181"/>
        <v>0</v>
      </c>
      <c r="L273" s="41">
        <f t="shared" si="181"/>
        <v>0</v>
      </c>
      <c r="M273" s="41">
        <f t="shared" si="181"/>
        <v>0</v>
      </c>
      <c r="N273" s="7"/>
      <c r="O273" s="7"/>
      <c r="P273" s="7"/>
      <c r="Q273" s="7"/>
    </row>
    <row r="274" spans="1:17" x14ac:dyDescent="0.25">
      <c r="A274" s="43">
        <v>611100</v>
      </c>
      <c r="B274" s="118" t="s">
        <v>311</v>
      </c>
      <c r="C274" s="106">
        <v>271</v>
      </c>
      <c r="D274" s="119">
        <v>0</v>
      </c>
      <c r="E274" s="119">
        <v>0</v>
      </c>
      <c r="F274" s="119">
        <v>0</v>
      </c>
      <c r="G274" s="119">
        <v>0</v>
      </c>
      <c r="H274" s="120">
        <v>0</v>
      </c>
      <c r="I274" s="120">
        <v>0</v>
      </c>
      <c r="J274" s="119">
        <v>0</v>
      </c>
      <c r="K274" s="119"/>
      <c r="L274" s="20">
        <f t="shared" ref="L274:M278" si="182">J274-D274</f>
        <v>0</v>
      </c>
      <c r="M274" s="20">
        <f t="shared" si="182"/>
        <v>0</v>
      </c>
      <c r="N274" s="10"/>
      <c r="O274" s="10"/>
      <c r="P274" s="10"/>
      <c r="Q274" s="10"/>
    </row>
    <row r="275" spans="1:17" x14ac:dyDescent="0.25">
      <c r="A275" s="43">
        <v>611200</v>
      </c>
      <c r="B275" s="118" t="s">
        <v>312</v>
      </c>
      <c r="C275" s="106">
        <v>272</v>
      </c>
      <c r="D275" s="119">
        <v>0</v>
      </c>
      <c r="E275" s="119">
        <v>0</v>
      </c>
      <c r="F275" s="119">
        <v>0</v>
      </c>
      <c r="G275" s="119">
        <v>0</v>
      </c>
      <c r="H275" s="120">
        <v>0</v>
      </c>
      <c r="I275" s="120">
        <v>0</v>
      </c>
      <c r="J275" s="119">
        <v>0</v>
      </c>
      <c r="K275" s="119"/>
      <c r="L275" s="20">
        <f t="shared" si="182"/>
        <v>0</v>
      </c>
      <c r="M275" s="20">
        <f t="shared" si="182"/>
        <v>0</v>
      </c>
      <c r="N275" s="10"/>
      <c r="O275" s="10"/>
      <c r="P275" s="10"/>
      <c r="Q275" s="10"/>
    </row>
    <row r="276" spans="1:17" x14ac:dyDescent="0.25">
      <c r="A276" s="43">
        <v>611300</v>
      </c>
      <c r="B276" s="118" t="s">
        <v>313</v>
      </c>
      <c r="C276" s="106">
        <v>273</v>
      </c>
      <c r="D276" s="119">
        <v>0</v>
      </c>
      <c r="E276" s="119">
        <v>0</v>
      </c>
      <c r="F276" s="119">
        <v>0</v>
      </c>
      <c r="G276" s="119">
        <v>0</v>
      </c>
      <c r="H276" s="120">
        <v>0</v>
      </c>
      <c r="I276" s="120">
        <v>0</v>
      </c>
      <c r="J276" s="119">
        <v>0</v>
      </c>
      <c r="K276" s="119"/>
      <c r="L276" s="20">
        <f t="shared" si="182"/>
        <v>0</v>
      </c>
      <c r="M276" s="20">
        <f t="shared" si="182"/>
        <v>0</v>
      </c>
      <c r="N276" s="10"/>
      <c r="O276" s="10"/>
      <c r="P276" s="10"/>
      <c r="Q276" s="10"/>
    </row>
    <row r="277" spans="1:17" x14ac:dyDescent="0.25">
      <c r="A277" s="43">
        <v>611400</v>
      </c>
      <c r="B277" s="118" t="s">
        <v>314</v>
      </c>
      <c r="C277" s="106">
        <v>274</v>
      </c>
      <c r="D277" s="119">
        <v>0</v>
      </c>
      <c r="E277" s="119">
        <v>0</v>
      </c>
      <c r="F277" s="119">
        <v>0</v>
      </c>
      <c r="G277" s="119">
        <v>0</v>
      </c>
      <c r="H277" s="120">
        <v>0</v>
      </c>
      <c r="I277" s="120">
        <v>0</v>
      </c>
      <c r="J277" s="119">
        <v>0</v>
      </c>
      <c r="K277" s="119"/>
      <c r="L277" s="20">
        <f t="shared" si="182"/>
        <v>0</v>
      </c>
      <c r="M277" s="20">
        <f t="shared" si="182"/>
        <v>0</v>
      </c>
      <c r="N277" s="10"/>
      <c r="O277" s="10"/>
      <c r="P277" s="10"/>
      <c r="Q277" s="10"/>
    </row>
    <row r="278" spans="1:17" x14ac:dyDescent="0.25">
      <c r="A278" s="43">
        <v>611500</v>
      </c>
      <c r="B278" s="123" t="s">
        <v>315</v>
      </c>
      <c r="C278" s="106">
        <v>275</v>
      </c>
      <c r="D278" s="119">
        <v>0</v>
      </c>
      <c r="E278" s="119">
        <v>0</v>
      </c>
      <c r="F278" s="119">
        <v>0</v>
      </c>
      <c r="G278" s="119">
        <v>0</v>
      </c>
      <c r="H278" s="120">
        <v>0</v>
      </c>
      <c r="I278" s="120">
        <v>0</v>
      </c>
      <c r="J278" s="119">
        <v>0</v>
      </c>
      <c r="K278" s="119"/>
      <c r="L278" s="20">
        <f t="shared" si="182"/>
        <v>0</v>
      </c>
      <c r="M278" s="20">
        <f t="shared" si="182"/>
        <v>0</v>
      </c>
      <c r="N278" s="10"/>
      <c r="O278" s="10"/>
      <c r="P278" s="10"/>
      <c r="Q278" s="10"/>
    </row>
    <row r="279" spans="1:17" ht="30" x14ac:dyDescent="0.25">
      <c r="A279" s="40">
        <v>618000</v>
      </c>
      <c r="B279" s="115" t="s">
        <v>95</v>
      </c>
      <c r="C279" s="124" t="s">
        <v>316</v>
      </c>
      <c r="D279" s="125">
        <f t="shared" ref="D279:M279" si="183">D280+D281</f>
        <v>0</v>
      </c>
      <c r="E279" s="125">
        <f t="shared" si="183"/>
        <v>0</v>
      </c>
      <c r="F279" s="125">
        <f t="shared" si="183"/>
        <v>0</v>
      </c>
      <c r="G279" s="125">
        <f t="shared" si="183"/>
        <v>0</v>
      </c>
      <c r="H279" s="126">
        <f t="shared" si="183"/>
        <v>0</v>
      </c>
      <c r="I279" s="126">
        <f t="shared" si="183"/>
        <v>0</v>
      </c>
      <c r="J279" s="125">
        <f t="shared" si="183"/>
        <v>0</v>
      </c>
      <c r="K279" s="125">
        <f t="shared" si="183"/>
        <v>0</v>
      </c>
      <c r="L279" s="44">
        <f t="shared" si="183"/>
        <v>0</v>
      </c>
      <c r="M279" s="44">
        <f t="shared" si="183"/>
        <v>0</v>
      </c>
      <c r="N279" s="7"/>
      <c r="O279" s="7"/>
      <c r="P279" s="7"/>
      <c r="Q279" s="7"/>
    </row>
    <row r="280" spans="1:17" ht="30" x14ac:dyDescent="0.25">
      <c r="A280" s="43">
        <v>618100</v>
      </c>
      <c r="B280" s="118" t="s">
        <v>317</v>
      </c>
      <c r="C280" s="107">
        <v>277</v>
      </c>
      <c r="D280" s="127">
        <v>0</v>
      </c>
      <c r="E280" s="127">
        <v>0</v>
      </c>
      <c r="F280" s="127">
        <v>0</v>
      </c>
      <c r="G280" s="127">
        <v>0</v>
      </c>
      <c r="H280" s="128">
        <v>0</v>
      </c>
      <c r="I280" s="120">
        <v>0</v>
      </c>
      <c r="J280" s="127">
        <v>0</v>
      </c>
      <c r="K280" s="119"/>
      <c r="L280" s="20">
        <f t="shared" ref="L280:M281" si="184">J280-D280</f>
        <v>0</v>
      </c>
      <c r="M280" s="20">
        <f t="shared" si="184"/>
        <v>0</v>
      </c>
      <c r="N280" s="10"/>
      <c r="O280" s="10"/>
      <c r="P280" s="10"/>
      <c r="Q280" s="10"/>
    </row>
    <row r="281" spans="1:17" ht="30" x14ac:dyDescent="0.25">
      <c r="A281" s="43">
        <v>618200</v>
      </c>
      <c r="B281" s="118" t="s">
        <v>318</v>
      </c>
      <c r="C281" s="107">
        <v>278</v>
      </c>
      <c r="D281" s="129">
        <v>0</v>
      </c>
      <c r="E281" s="129">
        <v>0</v>
      </c>
      <c r="F281" s="129">
        <v>0</v>
      </c>
      <c r="G281" s="129">
        <v>0</v>
      </c>
      <c r="H281" s="130">
        <v>0</v>
      </c>
      <c r="I281" s="120">
        <v>0</v>
      </c>
      <c r="J281" s="129">
        <v>0</v>
      </c>
      <c r="K281" s="119"/>
      <c r="L281" s="20">
        <f t="shared" si="184"/>
        <v>0</v>
      </c>
      <c r="M281" s="20">
        <f t="shared" si="184"/>
        <v>0</v>
      </c>
      <c r="N281" s="10"/>
      <c r="O281" s="10"/>
      <c r="P281" s="10"/>
      <c r="Q281" s="10"/>
    </row>
    <row r="282" spans="1:17" ht="30" x14ac:dyDescent="0.25">
      <c r="A282" s="42"/>
      <c r="B282" s="67" t="s">
        <v>319</v>
      </c>
      <c r="C282" s="91" t="s">
        <v>320</v>
      </c>
      <c r="D282" s="71">
        <f t="shared" ref="D282:M282" si="185">D283-D290</f>
        <v>3969200</v>
      </c>
      <c r="E282" s="71">
        <f t="shared" si="185"/>
        <v>0</v>
      </c>
      <c r="F282" s="71">
        <f t="shared" si="185"/>
        <v>3969200</v>
      </c>
      <c r="G282" s="71">
        <f t="shared" si="185"/>
        <v>0</v>
      </c>
      <c r="H282" s="72">
        <f t="shared" si="185"/>
        <v>4694136.8499999996</v>
      </c>
      <c r="I282" s="72">
        <f t="shared" si="185"/>
        <v>0</v>
      </c>
      <c r="J282" s="71">
        <f t="shared" si="185"/>
        <v>3969200</v>
      </c>
      <c r="K282" s="71">
        <f t="shared" si="185"/>
        <v>0</v>
      </c>
      <c r="L282" s="15">
        <f t="shared" si="185"/>
        <v>0</v>
      </c>
      <c r="M282" s="15">
        <f t="shared" si="185"/>
        <v>0</v>
      </c>
      <c r="N282" s="7">
        <f t="shared" ref="N282:O298" si="186">H282/D282*100</f>
        <v>118.26405446941448</v>
      </c>
      <c r="O282" s="7" t="e">
        <f t="shared" si="186"/>
        <v>#DIV/0!</v>
      </c>
      <c r="P282" s="7">
        <f t="shared" ref="P282:P298" si="187">J282/D282*100</f>
        <v>100</v>
      </c>
      <c r="Q282" s="7"/>
    </row>
    <row r="283" spans="1:17" ht="30" x14ac:dyDescent="0.25">
      <c r="A283" s="39">
        <v>920000</v>
      </c>
      <c r="B283" s="67" t="s">
        <v>321</v>
      </c>
      <c r="C283" s="91" t="s">
        <v>322</v>
      </c>
      <c r="D283" s="71">
        <f t="shared" ref="D283:M283" si="188">D284+D287</f>
        <v>6500000</v>
      </c>
      <c r="E283" s="71">
        <f t="shared" si="188"/>
        <v>0</v>
      </c>
      <c r="F283" s="71">
        <f t="shared" si="188"/>
        <v>6500000</v>
      </c>
      <c r="G283" s="71">
        <f t="shared" si="188"/>
        <v>0</v>
      </c>
      <c r="H283" s="72">
        <f t="shared" si="188"/>
        <v>6500000</v>
      </c>
      <c r="I283" s="72">
        <f t="shared" si="188"/>
        <v>0</v>
      </c>
      <c r="J283" s="71">
        <f t="shared" si="188"/>
        <v>6500000</v>
      </c>
      <c r="K283" s="71">
        <f t="shared" si="188"/>
        <v>0</v>
      </c>
      <c r="L283" s="15">
        <f t="shared" si="188"/>
        <v>0</v>
      </c>
      <c r="M283" s="15">
        <f t="shared" si="188"/>
        <v>0</v>
      </c>
      <c r="N283" s="7"/>
      <c r="O283" s="7"/>
      <c r="P283" s="7"/>
      <c r="Q283" s="7"/>
    </row>
    <row r="284" spans="1:17" ht="30" x14ac:dyDescent="0.25">
      <c r="A284" s="40">
        <v>921000</v>
      </c>
      <c r="B284" s="82" t="s">
        <v>100</v>
      </c>
      <c r="C284" s="93" t="s">
        <v>323</v>
      </c>
      <c r="D284" s="75">
        <f t="shared" ref="D284:M284" si="189">D285+D286</f>
        <v>6500000</v>
      </c>
      <c r="E284" s="75">
        <f t="shared" si="189"/>
        <v>0</v>
      </c>
      <c r="F284" s="75">
        <f t="shared" si="189"/>
        <v>6500000</v>
      </c>
      <c r="G284" s="75">
        <f t="shared" si="189"/>
        <v>0</v>
      </c>
      <c r="H284" s="76">
        <f t="shared" si="189"/>
        <v>6500000</v>
      </c>
      <c r="I284" s="76">
        <f t="shared" si="189"/>
        <v>0</v>
      </c>
      <c r="J284" s="75">
        <f t="shared" si="189"/>
        <v>6500000</v>
      </c>
      <c r="K284" s="75">
        <f t="shared" si="189"/>
        <v>0</v>
      </c>
      <c r="L284" s="17">
        <f t="shared" si="189"/>
        <v>0</v>
      </c>
      <c r="M284" s="17">
        <f t="shared" si="189"/>
        <v>0</v>
      </c>
      <c r="N284" s="7"/>
      <c r="O284" s="7"/>
      <c r="P284" s="7"/>
      <c r="Q284" s="7"/>
    </row>
    <row r="285" spans="1:17" x14ac:dyDescent="0.25">
      <c r="A285" s="42">
        <v>921100</v>
      </c>
      <c r="B285" s="68" t="s">
        <v>324</v>
      </c>
      <c r="C285" s="78">
        <v>282</v>
      </c>
      <c r="D285" s="79">
        <v>0</v>
      </c>
      <c r="E285" s="79">
        <v>0</v>
      </c>
      <c r="F285" s="79">
        <v>0</v>
      </c>
      <c r="G285" s="79">
        <v>0</v>
      </c>
      <c r="H285" s="80">
        <v>0</v>
      </c>
      <c r="I285" s="120"/>
      <c r="J285" s="79">
        <v>0</v>
      </c>
      <c r="K285" s="119"/>
      <c r="L285" s="20">
        <f t="shared" ref="L285:M286" si="190">J285-D285</f>
        <v>0</v>
      </c>
      <c r="M285" s="20">
        <f t="shared" si="190"/>
        <v>0</v>
      </c>
      <c r="N285" s="10"/>
      <c r="O285" s="10"/>
      <c r="P285" s="10"/>
      <c r="Q285" s="10"/>
    </row>
    <row r="286" spans="1:17" x14ac:dyDescent="0.25">
      <c r="A286" s="42">
        <v>921200</v>
      </c>
      <c r="B286" s="68" t="s">
        <v>325</v>
      </c>
      <c r="C286" s="78">
        <v>283</v>
      </c>
      <c r="D286" s="79">
        <v>6500000</v>
      </c>
      <c r="E286" s="79">
        <v>0</v>
      </c>
      <c r="F286" s="79">
        <v>6500000</v>
      </c>
      <c r="G286" s="79">
        <v>0</v>
      </c>
      <c r="H286" s="80">
        <v>6500000</v>
      </c>
      <c r="I286" s="120"/>
      <c r="J286" s="79">
        <v>6500000</v>
      </c>
      <c r="K286" s="119"/>
      <c r="L286" s="20">
        <f t="shared" si="190"/>
        <v>0</v>
      </c>
      <c r="M286" s="20">
        <f t="shared" si="190"/>
        <v>0</v>
      </c>
      <c r="N286" s="10"/>
      <c r="O286" s="10"/>
      <c r="P286" s="10"/>
      <c r="Q286" s="10"/>
    </row>
    <row r="287" spans="1:17" ht="30" x14ac:dyDescent="0.25">
      <c r="A287" s="40">
        <v>928000</v>
      </c>
      <c r="B287" s="82" t="s">
        <v>101</v>
      </c>
      <c r="C287" s="91" t="s">
        <v>326</v>
      </c>
      <c r="D287" s="75">
        <f t="shared" ref="D287:M287" si="191">D288+D289</f>
        <v>0</v>
      </c>
      <c r="E287" s="75">
        <f t="shared" si="191"/>
        <v>0</v>
      </c>
      <c r="F287" s="75">
        <f t="shared" si="191"/>
        <v>0</v>
      </c>
      <c r="G287" s="75">
        <f t="shared" si="191"/>
        <v>0</v>
      </c>
      <c r="H287" s="76">
        <f t="shared" si="191"/>
        <v>0</v>
      </c>
      <c r="I287" s="76">
        <f t="shared" si="191"/>
        <v>0</v>
      </c>
      <c r="J287" s="75">
        <f t="shared" si="191"/>
        <v>0</v>
      </c>
      <c r="K287" s="75">
        <f t="shared" si="191"/>
        <v>0</v>
      </c>
      <c r="L287" s="17">
        <f t="shared" si="191"/>
        <v>0</v>
      </c>
      <c r="M287" s="17">
        <f t="shared" si="191"/>
        <v>0</v>
      </c>
      <c r="N287" s="7"/>
      <c r="O287" s="7"/>
      <c r="P287" s="7"/>
      <c r="Q287" s="7"/>
    </row>
    <row r="288" spans="1:17" x14ac:dyDescent="0.25">
      <c r="A288" s="42">
        <v>928100</v>
      </c>
      <c r="B288" s="68" t="s">
        <v>327</v>
      </c>
      <c r="C288" s="106">
        <v>285</v>
      </c>
      <c r="D288" s="79">
        <v>0</v>
      </c>
      <c r="E288" s="79">
        <v>0</v>
      </c>
      <c r="F288" s="79">
        <v>0</v>
      </c>
      <c r="G288" s="79">
        <v>0</v>
      </c>
      <c r="H288" s="80">
        <v>0</v>
      </c>
      <c r="I288" s="120"/>
      <c r="J288" s="79">
        <v>0</v>
      </c>
      <c r="K288" s="119"/>
      <c r="L288" s="20">
        <f t="shared" ref="L288:M289" si="192">J288-D288</f>
        <v>0</v>
      </c>
      <c r="M288" s="20">
        <f t="shared" si="192"/>
        <v>0</v>
      </c>
      <c r="N288" s="10"/>
      <c r="O288" s="10"/>
      <c r="P288" s="10"/>
      <c r="Q288" s="10"/>
    </row>
    <row r="289" spans="1:17" ht="30" x14ac:dyDescent="0.25">
      <c r="A289" s="42">
        <v>928200</v>
      </c>
      <c r="B289" s="68" t="s">
        <v>328</v>
      </c>
      <c r="C289" s="106">
        <v>286</v>
      </c>
      <c r="D289" s="79">
        <v>0</v>
      </c>
      <c r="E289" s="79">
        <v>0</v>
      </c>
      <c r="F289" s="79">
        <v>0</v>
      </c>
      <c r="G289" s="79">
        <v>0</v>
      </c>
      <c r="H289" s="80">
        <v>0</v>
      </c>
      <c r="I289" s="120"/>
      <c r="J289" s="79">
        <v>0</v>
      </c>
      <c r="K289" s="119"/>
      <c r="L289" s="20">
        <f t="shared" si="192"/>
        <v>0</v>
      </c>
      <c r="M289" s="20">
        <f t="shared" si="192"/>
        <v>0</v>
      </c>
      <c r="N289" s="10"/>
      <c r="O289" s="10"/>
      <c r="P289" s="10"/>
      <c r="Q289" s="10"/>
    </row>
    <row r="290" spans="1:17" ht="30" x14ac:dyDescent="0.25">
      <c r="A290" s="45">
        <v>620000</v>
      </c>
      <c r="B290" s="112" t="s">
        <v>329</v>
      </c>
      <c r="C290" s="93" t="s">
        <v>330</v>
      </c>
      <c r="D290" s="113">
        <f t="shared" ref="D290:M290" si="193">D291+D297</f>
        <v>2530800</v>
      </c>
      <c r="E290" s="113">
        <f t="shared" si="193"/>
        <v>0</v>
      </c>
      <c r="F290" s="113">
        <f t="shared" si="193"/>
        <v>2530800</v>
      </c>
      <c r="G290" s="113">
        <f t="shared" si="193"/>
        <v>0</v>
      </c>
      <c r="H290" s="114">
        <f t="shared" si="193"/>
        <v>1805863.1500000001</v>
      </c>
      <c r="I290" s="114">
        <f t="shared" si="193"/>
        <v>0</v>
      </c>
      <c r="J290" s="113">
        <f t="shared" si="193"/>
        <v>2530800</v>
      </c>
      <c r="K290" s="113">
        <f t="shared" si="193"/>
        <v>0</v>
      </c>
      <c r="L290" s="38">
        <f t="shared" si="193"/>
        <v>0</v>
      </c>
      <c r="M290" s="38">
        <f t="shared" si="193"/>
        <v>0</v>
      </c>
      <c r="N290" s="7">
        <f t="shared" si="186"/>
        <v>71.35542713766398</v>
      </c>
      <c r="O290" s="7" t="e">
        <f t="shared" si="186"/>
        <v>#DIV/0!</v>
      </c>
      <c r="P290" s="7">
        <f t="shared" si="187"/>
        <v>100</v>
      </c>
      <c r="Q290" s="7"/>
    </row>
    <row r="291" spans="1:17" ht="60" x14ac:dyDescent="0.25">
      <c r="A291" s="45">
        <v>621000</v>
      </c>
      <c r="B291" s="115" t="s">
        <v>104</v>
      </c>
      <c r="C291" s="93" t="s">
        <v>331</v>
      </c>
      <c r="D291" s="116">
        <f t="shared" ref="D291:M291" si="194">D292+D293+D294+D295+D296</f>
        <v>2194800</v>
      </c>
      <c r="E291" s="116">
        <f t="shared" si="194"/>
        <v>0</v>
      </c>
      <c r="F291" s="116">
        <f t="shared" si="194"/>
        <v>2194800</v>
      </c>
      <c r="G291" s="116">
        <f t="shared" si="194"/>
        <v>0</v>
      </c>
      <c r="H291" s="117">
        <f t="shared" si="194"/>
        <v>1637396.37</v>
      </c>
      <c r="I291" s="117">
        <f t="shared" si="194"/>
        <v>0</v>
      </c>
      <c r="J291" s="116">
        <f t="shared" si="194"/>
        <v>2194800</v>
      </c>
      <c r="K291" s="116">
        <f t="shared" si="194"/>
        <v>0</v>
      </c>
      <c r="L291" s="41">
        <f t="shared" si="194"/>
        <v>0</v>
      </c>
      <c r="M291" s="41">
        <f t="shared" si="194"/>
        <v>0</v>
      </c>
      <c r="N291" s="7">
        <f t="shared" si="186"/>
        <v>74.603443138326966</v>
      </c>
      <c r="O291" s="7" t="e">
        <f t="shared" si="186"/>
        <v>#DIV/0!</v>
      </c>
      <c r="P291" s="7">
        <f t="shared" si="187"/>
        <v>100</v>
      </c>
      <c r="Q291" s="7"/>
    </row>
    <row r="292" spans="1:17" ht="30" x14ac:dyDescent="0.25">
      <c r="A292" s="43">
        <v>621100</v>
      </c>
      <c r="B292" s="118" t="s">
        <v>332</v>
      </c>
      <c r="C292" s="106">
        <v>289</v>
      </c>
      <c r="D292" s="119">
        <v>453800</v>
      </c>
      <c r="E292" s="119">
        <v>0</v>
      </c>
      <c r="F292" s="119">
        <v>453800</v>
      </c>
      <c r="G292" s="119">
        <v>0</v>
      </c>
      <c r="H292" s="120">
        <v>337901.04</v>
      </c>
      <c r="I292" s="120">
        <v>0</v>
      </c>
      <c r="J292" s="119">
        <v>453800</v>
      </c>
      <c r="K292" s="119"/>
      <c r="L292" s="20">
        <f t="shared" ref="L292:M296" si="195">J292-D292</f>
        <v>0</v>
      </c>
      <c r="M292" s="20">
        <f t="shared" si="195"/>
        <v>0</v>
      </c>
      <c r="N292" s="10"/>
      <c r="O292" s="10"/>
      <c r="P292" s="10"/>
      <c r="Q292" s="10"/>
    </row>
    <row r="293" spans="1:17" x14ac:dyDescent="0.25">
      <c r="A293" s="43">
        <v>621200</v>
      </c>
      <c r="B293" s="118" t="s">
        <v>333</v>
      </c>
      <c r="C293" s="106">
        <v>290</v>
      </c>
      <c r="D293" s="119">
        <v>0</v>
      </c>
      <c r="E293" s="119">
        <v>0</v>
      </c>
      <c r="F293" s="119">
        <v>0</v>
      </c>
      <c r="G293" s="119">
        <v>0</v>
      </c>
      <c r="H293" s="120">
        <v>0</v>
      </c>
      <c r="I293" s="120">
        <v>0</v>
      </c>
      <c r="J293" s="119">
        <v>0</v>
      </c>
      <c r="K293" s="119"/>
      <c r="L293" s="20">
        <f t="shared" si="195"/>
        <v>0</v>
      </c>
      <c r="M293" s="20">
        <f t="shared" si="195"/>
        <v>0</v>
      </c>
      <c r="N293" s="10"/>
      <c r="O293" s="10"/>
      <c r="P293" s="10"/>
      <c r="Q293" s="10"/>
    </row>
    <row r="294" spans="1:17" x14ac:dyDescent="0.25">
      <c r="A294" s="43">
        <v>621300</v>
      </c>
      <c r="B294" s="118" t="s">
        <v>334</v>
      </c>
      <c r="C294" s="106">
        <v>291</v>
      </c>
      <c r="D294" s="119">
        <v>1741000</v>
      </c>
      <c r="E294" s="119">
        <v>0</v>
      </c>
      <c r="F294" s="119">
        <v>1741000</v>
      </c>
      <c r="G294" s="119">
        <v>0</v>
      </c>
      <c r="H294" s="120">
        <v>1299495.33</v>
      </c>
      <c r="I294" s="120">
        <v>0</v>
      </c>
      <c r="J294" s="119">
        <v>1741000</v>
      </c>
      <c r="K294" s="119"/>
      <c r="L294" s="20">
        <f t="shared" si="195"/>
        <v>0</v>
      </c>
      <c r="M294" s="20">
        <f t="shared" si="195"/>
        <v>0</v>
      </c>
      <c r="N294" s="10">
        <f t="shared" si="186"/>
        <v>74.640742676622637</v>
      </c>
      <c r="O294" s="10" t="e">
        <f t="shared" si="186"/>
        <v>#DIV/0!</v>
      </c>
      <c r="P294" s="10">
        <f t="shared" si="187"/>
        <v>100</v>
      </c>
      <c r="Q294" s="10"/>
    </row>
    <row r="295" spans="1:17" x14ac:dyDescent="0.25">
      <c r="A295" s="43">
        <v>621400</v>
      </c>
      <c r="B295" s="118" t="s">
        <v>335</v>
      </c>
      <c r="C295" s="106">
        <v>292</v>
      </c>
      <c r="D295" s="119">
        <v>0</v>
      </c>
      <c r="E295" s="119">
        <v>0</v>
      </c>
      <c r="F295" s="119">
        <v>0</v>
      </c>
      <c r="G295" s="119">
        <v>0</v>
      </c>
      <c r="H295" s="120">
        <v>0</v>
      </c>
      <c r="I295" s="120">
        <v>0</v>
      </c>
      <c r="J295" s="119">
        <v>0</v>
      </c>
      <c r="K295" s="119"/>
      <c r="L295" s="20">
        <f t="shared" si="195"/>
        <v>0</v>
      </c>
      <c r="M295" s="20">
        <f t="shared" si="195"/>
        <v>0</v>
      </c>
      <c r="N295" s="10"/>
      <c r="O295" s="10"/>
      <c r="P295" s="10"/>
      <c r="Q295" s="10"/>
    </row>
    <row r="296" spans="1:17" x14ac:dyDescent="0.25">
      <c r="A296" s="43">
        <v>621900</v>
      </c>
      <c r="B296" s="118" t="s">
        <v>336</v>
      </c>
      <c r="C296" s="106">
        <v>293</v>
      </c>
      <c r="D296" s="119">
        <v>0</v>
      </c>
      <c r="E296" s="119">
        <v>0</v>
      </c>
      <c r="F296" s="119">
        <v>0</v>
      </c>
      <c r="G296" s="119">
        <v>0</v>
      </c>
      <c r="H296" s="120">
        <v>0</v>
      </c>
      <c r="I296" s="120">
        <v>0</v>
      </c>
      <c r="J296" s="119">
        <v>0</v>
      </c>
      <c r="K296" s="119"/>
      <c r="L296" s="20">
        <f t="shared" si="195"/>
        <v>0</v>
      </c>
      <c r="M296" s="20">
        <f t="shared" si="195"/>
        <v>0</v>
      </c>
      <c r="N296" s="10"/>
      <c r="O296" s="10"/>
      <c r="P296" s="10"/>
      <c r="Q296" s="10"/>
    </row>
    <row r="297" spans="1:17" ht="30" x14ac:dyDescent="0.25">
      <c r="A297" s="45">
        <v>628000</v>
      </c>
      <c r="B297" s="115" t="s">
        <v>105</v>
      </c>
      <c r="C297" s="91" t="s">
        <v>337</v>
      </c>
      <c r="D297" s="116">
        <f t="shared" ref="D297:M297" si="196">D298+D299</f>
        <v>336000</v>
      </c>
      <c r="E297" s="116">
        <f t="shared" si="196"/>
        <v>0</v>
      </c>
      <c r="F297" s="116">
        <f t="shared" si="196"/>
        <v>336000</v>
      </c>
      <c r="G297" s="116">
        <f t="shared" si="196"/>
        <v>0</v>
      </c>
      <c r="H297" s="117">
        <f t="shared" si="196"/>
        <v>168466.78</v>
      </c>
      <c r="I297" s="117">
        <f t="shared" si="196"/>
        <v>0</v>
      </c>
      <c r="J297" s="116">
        <f t="shared" si="196"/>
        <v>336000</v>
      </c>
      <c r="K297" s="116">
        <f t="shared" si="196"/>
        <v>0</v>
      </c>
      <c r="L297" s="41">
        <f t="shared" si="196"/>
        <v>0</v>
      </c>
      <c r="M297" s="41">
        <f t="shared" si="196"/>
        <v>0</v>
      </c>
      <c r="N297" s="7">
        <f t="shared" si="186"/>
        <v>50.138922619047619</v>
      </c>
      <c r="O297" s="7" t="e">
        <f t="shared" si="186"/>
        <v>#DIV/0!</v>
      </c>
      <c r="P297" s="7">
        <f t="shared" si="187"/>
        <v>100</v>
      </c>
      <c r="Q297" s="7"/>
    </row>
    <row r="298" spans="1:17" x14ac:dyDescent="0.25">
      <c r="A298" s="43">
        <v>628100</v>
      </c>
      <c r="B298" s="118" t="s">
        <v>338</v>
      </c>
      <c r="C298" s="106">
        <v>295</v>
      </c>
      <c r="D298" s="119">
        <v>336000</v>
      </c>
      <c r="E298" s="119">
        <v>0</v>
      </c>
      <c r="F298" s="119">
        <v>336000</v>
      </c>
      <c r="G298" s="119">
        <v>0</v>
      </c>
      <c r="H298" s="120">
        <v>168466.78</v>
      </c>
      <c r="I298" s="120">
        <v>0</v>
      </c>
      <c r="J298" s="119">
        <v>336000</v>
      </c>
      <c r="K298" s="119"/>
      <c r="L298" s="20">
        <f t="shared" ref="L298:M299" si="197">J298-D298</f>
        <v>0</v>
      </c>
      <c r="M298" s="20">
        <f t="shared" si="197"/>
        <v>0</v>
      </c>
      <c r="N298" s="10">
        <f t="shared" si="186"/>
        <v>50.138922619047619</v>
      </c>
      <c r="O298" s="10" t="e">
        <f t="shared" si="186"/>
        <v>#DIV/0!</v>
      </c>
      <c r="P298" s="10">
        <f t="shared" si="187"/>
        <v>100</v>
      </c>
      <c r="Q298" s="10"/>
    </row>
    <row r="299" spans="1:17" ht="30" x14ac:dyDescent="0.25">
      <c r="A299" s="43">
        <v>628200</v>
      </c>
      <c r="B299" s="118" t="s">
        <v>339</v>
      </c>
      <c r="C299" s="106">
        <v>296</v>
      </c>
      <c r="D299" s="119">
        <v>0</v>
      </c>
      <c r="E299" s="119">
        <v>0</v>
      </c>
      <c r="F299" s="119">
        <v>0</v>
      </c>
      <c r="G299" s="119">
        <v>0</v>
      </c>
      <c r="H299" s="120">
        <v>0</v>
      </c>
      <c r="I299" s="120">
        <v>0</v>
      </c>
      <c r="J299" s="119">
        <v>0</v>
      </c>
      <c r="K299" s="119"/>
      <c r="L299" s="20">
        <f t="shared" si="197"/>
        <v>0</v>
      </c>
      <c r="M299" s="20">
        <f t="shared" si="197"/>
        <v>0</v>
      </c>
      <c r="N299" s="10"/>
      <c r="O299" s="10"/>
      <c r="P299" s="10"/>
      <c r="Q299" s="10"/>
    </row>
    <row r="300" spans="1:17" ht="30" x14ac:dyDescent="0.25">
      <c r="A300" s="43"/>
      <c r="B300" s="112" t="s">
        <v>340</v>
      </c>
      <c r="C300" s="91" t="s">
        <v>341</v>
      </c>
      <c r="D300" s="113">
        <f t="shared" ref="D300:M300" si="198">D301-D310</f>
        <v>368190</v>
      </c>
      <c r="E300" s="113">
        <f t="shared" si="198"/>
        <v>0</v>
      </c>
      <c r="F300" s="113">
        <f t="shared" si="198"/>
        <v>370190</v>
      </c>
      <c r="G300" s="113">
        <f t="shared" si="198"/>
        <v>0</v>
      </c>
      <c r="H300" s="114">
        <f t="shared" si="198"/>
        <v>135139.70999999996</v>
      </c>
      <c r="I300" s="114">
        <f t="shared" si="198"/>
        <v>0</v>
      </c>
      <c r="J300" s="113">
        <f t="shared" si="198"/>
        <v>424330</v>
      </c>
      <c r="K300" s="113">
        <f t="shared" si="198"/>
        <v>0</v>
      </c>
      <c r="L300" s="38">
        <f t="shared" si="198"/>
        <v>56140</v>
      </c>
      <c r="M300" s="38">
        <f t="shared" si="198"/>
        <v>0</v>
      </c>
      <c r="N300" s="7">
        <f t="shared" ref="N300:O319" si="199">H300/D300*100</f>
        <v>36.703796952660298</v>
      </c>
      <c r="O300" s="7" t="e">
        <f t="shared" si="199"/>
        <v>#DIV/0!</v>
      </c>
      <c r="P300" s="7">
        <f t="shared" ref="P300:P317" si="200">J300/D300*100</f>
        <v>115.24756239984791</v>
      </c>
      <c r="Q300" s="7"/>
    </row>
    <row r="301" spans="1:17" ht="30" x14ac:dyDescent="0.25">
      <c r="A301" s="39">
        <v>930000</v>
      </c>
      <c r="B301" s="67" t="s">
        <v>342</v>
      </c>
      <c r="C301" s="91" t="s">
        <v>343</v>
      </c>
      <c r="D301" s="71">
        <f t="shared" ref="D301:M301" si="201">D302+D307</f>
        <v>1787500</v>
      </c>
      <c r="E301" s="71">
        <f t="shared" si="201"/>
        <v>0</v>
      </c>
      <c r="F301" s="71">
        <f t="shared" si="201"/>
        <v>1787500</v>
      </c>
      <c r="G301" s="71">
        <f t="shared" si="201"/>
        <v>0</v>
      </c>
      <c r="H301" s="72">
        <f t="shared" si="201"/>
        <v>1016698.02</v>
      </c>
      <c r="I301" s="72">
        <f t="shared" si="201"/>
        <v>0</v>
      </c>
      <c r="J301" s="71">
        <f t="shared" si="201"/>
        <v>1767000</v>
      </c>
      <c r="K301" s="71">
        <f t="shared" si="201"/>
        <v>0</v>
      </c>
      <c r="L301" s="15">
        <f t="shared" si="201"/>
        <v>-20500</v>
      </c>
      <c r="M301" s="15">
        <f t="shared" si="201"/>
        <v>0</v>
      </c>
      <c r="N301" s="7">
        <f t="shared" si="199"/>
        <v>56.87821090909091</v>
      </c>
      <c r="O301" s="7" t="e">
        <f t="shared" si="199"/>
        <v>#DIV/0!</v>
      </c>
      <c r="P301" s="7">
        <f t="shared" si="200"/>
        <v>98.853146853146853</v>
      </c>
      <c r="Q301" s="7"/>
    </row>
    <row r="302" spans="1:17" ht="45" x14ac:dyDescent="0.25">
      <c r="A302" s="40">
        <v>931000</v>
      </c>
      <c r="B302" s="82" t="s">
        <v>110</v>
      </c>
      <c r="C302" s="91" t="s">
        <v>344</v>
      </c>
      <c r="D302" s="75">
        <f t="shared" ref="D302:M302" si="202">D303+D304+D305+D306</f>
        <v>754000</v>
      </c>
      <c r="E302" s="75">
        <f t="shared" si="202"/>
        <v>0</v>
      </c>
      <c r="F302" s="75">
        <f t="shared" si="202"/>
        <v>754000</v>
      </c>
      <c r="G302" s="75">
        <f t="shared" si="202"/>
        <v>0</v>
      </c>
      <c r="H302" s="76">
        <f t="shared" si="202"/>
        <v>407766.12</v>
      </c>
      <c r="I302" s="76">
        <f t="shared" si="202"/>
        <v>0</v>
      </c>
      <c r="J302" s="75">
        <f t="shared" si="202"/>
        <v>797000</v>
      </c>
      <c r="K302" s="75">
        <f t="shared" si="202"/>
        <v>0</v>
      </c>
      <c r="L302" s="17">
        <f t="shared" si="202"/>
        <v>43000</v>
      </c>
      <c r="M302" s="17">
        <f t="shared" si="202"/>
        <v>0</v>
      </c>
      <c r="N302" s="7">
        <f t="shared" si="199"/>
        <v>54.080387267904506</v>
      </c>
      <c r="O302" s="7" t="e">
        <f t="shared" si="199"/>
        <v>#DIV/0!</v>
      </c>
      <c r="P302" s="7">
        <f t="shared" si="200"/>
        <v>105.70291777188329</v>
      </c>
      <c r="Q302" s="7"/>
    </row>
    <row r="303" spans="1:17" x14ac:dyDescent="0.25">
      <c r="A303" s="42">
        <v>931100</v>
      </c>
      <c r="B303" s="68" t="s">
        <v>345</v>
      </c>
      <c r="C303" s="78">
        <v>300</v>
      </c>
      <c r="D303" s="79">
        <v>740000</v>
      </c>
      <c r="E303" s="79">
        <v>0</v>
      </c>
      <c r="F303" s="79">
        <v>740000</v>
      </c>
      <c r="G303" s="79">
        <v>0</v>
      </c>
      <c r="H303" s="85">
        <v>399953.32</v>
      </c>
      <c r="I303" s="120"/>
      <c r="J303" s="79">
        <v>780000</v>
      </c>
      <c r="K303" s="119"/>
      <c r="L303" s="20">
        <f t="shared" ref="L303:M306" si="203">J303-D303</f>
        <v>40000</v>
      </c>
      <c r="M303" s="20">
        <f t="shared" si="203"/>
        <v>0</v>
      </c>
      <c r="N303" s="10">
        <f t="shared" si="199"/>
        <v>54.047745945945948</v>
      </c>
      <c r="O303" s="10" t="e">
        <f t="shared" si="199"/>
        <v>#DIV/0!</v>
      </c>
      <c r="P303" s="10">
        <f t="shared" si="200"/>
        <v>105.40540540540539</v>
      </c>
      <c r="Q303" s="10"/>
    </row>
    <row r="304" spans="1:17" x14ac:dyDescent="0.25">
      <c r="A304" s="42">
        <v>931200</v>
      </c>
      <c r="B304" s="68" t="s">
        <v>346</v>
      </c>
      <c r="C304" s="78">
        <v>301</v>
      </c>
      <c r="D304" s="79">
        <v>5000</v>
      </c>
      <c r="E304" s="79">
        <v>0</v>
      </c>
      <c r="F304" s="79">
        <v>5000</v>
      </c>
      <c r="G304" s="79">
        <v>0</v>
      </c>
      <c r="H304" s="80">
        <v>7812.8</v>
      </c>
      <c r="I304" s="120"/>
      <c r="J304" s="79">
        <v>8000</v>
      </c>
      <c r="K304" s="119"/>
      <c r="L304" s="20">
        <f t="shared" si="203"/>
        <v>3000</v>
      </c>
      <c r="M304" s="20">
        <f t="shared" si="203"/>
        <v>0</v>
      </c>
      <c r="N304" s="10">
        <f t="shared" si="199"/>
        <v>156.256</v>
      </c>
      <c r="O304" s="10" t="e">
        <f t="shared" si="199"/>
        <v>#DIV/0!</v>
      </c>
      <c r="P304" s="10">
        <f t="shared" si="200"/>
        <v>160</v>
      </c>
      <c r="Q304" s="10"/>
    </row>
    <row r="305" spans="1:17" x14ac:dyDescent="0.25">
      <c r="A305" s="42">
        <v>931300</v>
      </c>
      <c r="B305" s="68" t="s">
        <v>347</v>
      </c>
      <c r="C305" s="78">
        <v>302</v>
      </c>
      <c r="D305" s="79">
        <v>4000</v>
      </c>
      <c r="E305" s="79">
        <v>0</v>
      </c>
      <c r="F305" s="79">
        <v>4000</v>
      </c>
      <c r="G305" s="79">
        <v>0</v>
      </c>
      <c r="H305" s="80">
        <v>0</v>
      </c>
      <c r="I305" s="120"/>
      <c r="J305" s="79">
        <v>4000</v>
      </c>
      <c r="K305" s="119"/>
      <c r="L305" s="20">
        <f t="shared" si="203"/>
        <v>0</v>
      </c>
      <c r="M305" s="20">
        <f t="shared" si="203"/>
        <v>0</v>
      </c>
      <c r="N305" s="10">
        <f t="shared" si="199"/>
        <v>0</v>
      </c>
      <c r="O305" s="10" t="e">
        <f t="shared" si="199"/>
        <v>#DIV/0!</v>
      </c>
      <c r="P305" s="10">
        <f t="shared" si="200"/>
        <v>100</v>
      </c>
      <c r="Q305" s="10"/>
    </row>
    <row r="306" spans="1:17" x14ac:dyDescent="0.25">
      <c r="A306" s="42">
        <v>931900</v>
      </c>
      <c r="B306" s="68" t="s">
        <v>110</v>
      </c>
      <c r="C306" s="78">
        <v>303</v>
      </c>
      <c r="D306" s="79">
        <v>5000</v>
      </c>
      <c r="E306" s="79">
        <v>0</v>
      </c>
      <c r="F306" s="79">
        <v>5000</v>
      </c>
      <c r="G306" s="79">
        <v>0</v>
      </c>
      <c r="H306" s="80">
        <v>0</v>
      </c>
      <c r="I306" s="120"/>
      <c r="J306" s="79">
        <v>5000</v>
      </c>
      <c r="K306" s="119"/>
      <c r="L306" s="20">
        <f t="shared" si="203"/>
        <v>0</v>
      </c>
      <c r="M306" s="20">
        <f t="shared" si="203"/>
        <v>0</v>
      </c>
      <c r="N306" s="10">
        <f t="shared" si="199"/>
        <v>0</v>
      </c>
      <c r="O306" s="10" t="e">
        <f t="shared" si="199"/>
        <v>#DIV/0!</v>
      </c>
      <c r="P306" s="10">
        <f t="shared" si="200"/>
        <v>100</v>
      </c>
      <c r="Q306" s="10"/>
    </row>
    <row r="307" spans="1:17" ht="30" x14ac:dyDescent="0.25">
      <c r="A307" s="40">
        <v>938000</v>
      </c>
      <c r="B307" s="82" t="s">
        <v>111</v>
      </c>
      <c r="C307" s="91" t="s">
        <v>348</v>
      </c>
      <c r="D307" s="75">
        <f t="shared" ref="D307:M307" si="204">D308+D309</f>
        <v>1033500</v>
      </c>
      <c r="E307" s="75">
        <f t="shared" si="204"/>
        <v>0</v>
      </c>
      <c r="F307" s="75">
        <f t="shared" si="204"/>
        <v>1033500</v>
      </c>
      <c r="G307" s="75">
        <f t="shared" si="204"/>
        <v>0</v>
      </c>
      <c r="H307" s="76">
        <f t="shared" si="204"/>
        <v>608931.9</v>
      </c>
      <c r="I307" s="76">
        <f t="shared" si="204"/>
        <v>0</v>
      </c>
      <c r="J307" s="75">
        <f t="shared" si="204"/>
        <v>970000</v>
      </c>
      <c r="K307" s="75">
        <f t="shared" si="204"/>
        <v>0</v>
      </c>
      <c r="L307" s="17">
        <f t="shared" si="204"/>
        <v>-63500</v>
      </c>
      <c r="M307" s="17">
        <f t="shared" si="204"/>
        <v>0</v>
      </c>
      <c r="N307" s="7">
        <f t="shared" si="199"/>
        <v>58.919390420899852</v>
      </c>
      <c r="O307" s="7" t="e">
        <f t="shared" si="199"/>
        <v>#DIV/0!</v>
      </c>
      <c r="P307" s="7">
        <f t="shared" si="200"/>
        <v>93.855829704886304</v>
      </c>
      <c r="Q307" s="7"/>
    </row>
    <row r="308" spans="1:17" x14ac:dyDescent="0.25">
      <c r="A308" s="42">
        <v>938100</v>
      </c>
      <c r="B308" s="68" t="s">
        <v>349</v>
      </c>
      <c r="C308" s="78">
        <v>305</v>
      </c>
      <c r="D308" s="79">
        <v>1033500</v>
      </c>
      <c r="E308" s="79">
        <v>0</v>
      </c>
      <c r="F308" s="79">
        <v>1033500</v>
      </c>
      <c r="G308" s="79">
        <v>0</v>
      </c>
      <c r="H308" s="80">
        <v>608931.9</v>
      </c>
      <c r="I308" s="120"/>
      <c r="J308" s="79">
        <v>970000</v>
      </c>
      <c r="K308" s="119"/>
      <c r="L308" s="20">
        <f t="shared" ref="L308:M309" si="205">J308-D308</f>
        <v>-63500</v>
      </c>
      <c r="M308" s="20">
        <f t="shared" si="205"/>
        <v>0</v>
      </c>
      <c r="N308" s="10">
        <f t="shared" si="199"/>
        <v>58.919390420899852</v>
      </c>
      <c r="O308" s="10" t="e">
        <f t="shared" si="199"/>
        <v>#DIV/0!</v>
      </c>
      <c r="P308" s="10">
        <f t="shared" si="200"/>
        <v>93.855829704886304</v>
      </c>
      <c r="Q308" s="10"/>
    </row>
    <row r="309" spans="1:17" ht="30" x14ac:dyDescent="0.25">
      <c r="A309" s="42">
        <v>938200</v>
      </c>
      <c r="B309" s="68" t="s">
        <v>350</v>
      </c>
      <c r="C309" s="78">
        <v>306</v>
      </c>
      <c r="D309" s="79">
        <v>0</v>
      </c>
      <c r="E309" s="79">
        <v>0</v>
      </c>
      <c r="F309" s="79">
        <v>0</v>
      </c>
      <c r="G309" s="79">
        <v>0</v>
      </c>
      <c r="H309" s="80">
        <v>0</v>
      </c>
      <c r="I309" s="120"/>
      <c r="J309" s="79">
        <v>0</v>
      </c>
      <c r="K309" s="119"/>
      <c r="L309" s="20">
        <f t="shared" si="205"/>
        <v>0</v>
      </c>
      <c r="M309" s="20">
        <f t="shared" si="205"/>
        <v>0</v>
      </c>
      <c r="N309" s="10" t="e">
        <f t="shared" si="199"/>
        <v>#DIV/0!</v>
      </c>
      <c r="O309" s="10" t="e">
        <f t="shared" si="199"/>
        <v>#DIV/0!</v>
      </c>
      <c r="P309" s="10"/>
      <c r="Q309" s="10"/>
    </row>
    <row r="310" spans="1:17" ht="30" x14ac:dyDescent="0.25">
      <c r="A310" s="45">
        <v>630000</v>
      </c>
      <c r="B310" s="67" t="s">
        <v>351</v>
      </c>
      <c r="C310" s="91" t="s">
        <v>352</v>
      </c>
      <c r="D310" s="71">
        <f t="shared" ref="D310:M310" si="206">D311+D316</f>
        <v>1419310</v>
      </c>
      <c r="E310" s="71">
        <f t="shared" si="206"/>
        <v>0</v>
      </c>
      <c r="F310" s="71">
        <f t="shared" si="206"/>
        <v>1417310</v>
      </c>
      <c r="G310" s="71">
        <f t="shared" si="206"/>
        <v>0</v>
      </c>
      <c r="H310" s="72">
        <f t="shared" si="206"/>
        <v>881558.31</v>
      </c>
      <c r="I310" s="72">
        <f t="shared" si="206"/>
        <v>0</v>
      </c>
      <c r="J310" s="71">
        <f t="shared" si="206"/>
        <v>1342670</v>
      </c>
      <c r="K310" s="71">
        <f t="shared" si="206"/>
        <v>0</v>
      </c>
      <c r="L310" s="15">
        <f t="shared" si="206"/>
        <v>-76640</v>
      </c>
      <c r="M310" s="15">
        <f t="shared" si="206"/>
        <v>0</v>
      </c>
      <c r="N310" s="7">
        <f t="shared" si="199"/>
        <v>62.111752189444168</v>
      </c>
      <c r="O310" s="7" t="e">
        <f t="shared" si="199"/>
        <v>#DIV/0!</v>
      </c>
      <c r="P310" s="7">
        <f t="shared" si="200"/>
        <v>94.600193051553219</v>
      </c>
      <c r="Q310" s="7"/>
    </row>
    <row r="311" spans="1:17" ht="45" x14ac:dyDescent="0.25">
      <c r="A311" s="45">
        <v>631000</v>
      </c>
      <c r="B311" s="115" t="s">
        <v>114</v>
      </c>
      <c r="C311" s="91" t="s">
        <v>353</v>
      </c>
      <c r="D311" s="116">
        <f t="shared" ref="D311:M311" si="207">D312+D313+D314+D315</f>
        <v>385310</v>
      </c>
      <c r="E311" s="116">
        <f t="shared" si="207"/>
        <v>0</v>
      </c>
      <c r="F311" s="116">
        <f t="shared" si="207"/>
        <v>385310</v>
      </c>
      <c r="G311" s="116">
        <f t="shared" si="207"/>
        <v>0</v>
      </c>
      <c r="H311" s="117">
        <f t="shared" si="207"/>
        <v>198022.03</v>
      </c>
      <c r="I311" s="117">
        <f t="shared" si="207"/>
        <v>0</v>
      </c>
      <c r="J311" s="116">
        <f t="shared" si="207"/>
        <v>372170</v>
      </c>
      <c r="K311" s="116">
        <f t="shared" si="207"/>
        <v>0</v>
      </c>
      <c r="L311" s="41">
        <f t="shared" si="207"/>
        <v>-13140</v>
      </c>
      <c r="M311" s="41">
        <f t="shared" si="207"/>
        <v>0</v>
      </c>
      <c r="N311" s="7">
        <f t="shared" si="199"/>
        <v>51.392912200565775</v>
      </c>
      <c r="O311" s="7" t="e">
        <f t="shared" si="199"/>
        <v>#DIV/0!</v>
      </c>
      <c r="P311" s="7">
        <f t="shared" si="200"/>
        <v>96.589758895434841</v>
      </c>
      <c r="Q311" s="7"/>
    </row>
    <row r="312" spans="1:17" x14ac:dyDescent="0.25">
      <c r="A312" s="43">
        <v>631100</v>
      </c>
      <c r="B312" s="118" t="s">
        <v>354</v>
      </c>
      <c r="C312" s="131">
        <v>309</v>
      </c>
      <c r="D312" s="119">
        <v>360850</v>
      </c>
      <c r="E312" s="119">
        <v>0</v>
      </c>
      <c r="F312" s="119">
        <v>360850</v>
      </c>
      <c r="G312" s="119">
        <v>0</v>
      </c>
      <c r="H312" s="120">
        <v>188763.44</v>
      </c>
      <c r="I312" s="120">
        <v>0</v>
      </c>
      <c r="J312" s="119">
        <v>346050</v>
      </c>
      <c r="K312" s="119"/>
      <c r="L312" s="20">
        <f t="shared" ref="L312:M315" si="208">J312-D312</f>
        <v>-14800</v>
      </c>
      <c r="M312" s="20">
        <f t="shared" si="208"/>
        <v>0</v>
      </c>
      <c r="N312" s="10">
        <f t="shared" si="199"/>
        <v>52.310777331301097</v>
      </c>
      <c r="O312" s="10" t="e">
        <f t="shared" si="199"/>
        <v>#DIV/0!</v>
      </c>
      <c r="P312" s="10">
        <f t="shared" si="200"/>
        <v>95.898572814188725</v>
      </c>
      <c r="Q312" s="10"/>
    </row>
    <row r="313" spans="1:17" x14ac:dyDescent="0.25">
      <c r="A313" s="43">
        <v>631200</v>
      </c>
      <c r="B313" s="118" t="s">
        <v>355</v>
      </c>
      <c r="C313" s="131">
        <v>310</v>
      </c>
      <c r="D313" s="119">
        <v>4000</v>
      </c>
      <c r="E313" s="119">
        <v>0</v>
      </c>
      <c r="F313" s="119">
        <v>4000</v>
      </c>
      <c r="G313" s="119">
        <v>0</v>
      </c>
      <c r="H313" s="120">
        <v>2825.55</v>
      </c>
      <c r="I313" s="120">
        <v>0</v>
      </c>
      <c r="J313" s="119">
        <v>4000</v>
      </c>
      <c r="K313" s="119"/>
      <c r="L313" s="20">
        <f t="shared" si="208"/>
        <v>0</v>
      </c>
      <c r="M313" s="20">
        <f t="shared" si="208"/>
        <v>0</v>
      </c>
      <c r="N313" s="10">
        <f t="shared" si="199"/>
        <v>70.638750000000002</v>
      </c>
      <c r="O313" s="10" t="e">
        <f t="shared" si="199"/>
        <v>#DIV/0!</v>
      </c>
      <c r="P313" s="10">
        <f t="shared" si="200"/>
        <v>100</v>
      </c>
      <c r="Q313" s="10"/>
    </row>
    <row r="314" spans="1:17" x14ac:dyDescent="0.25">
      <c r="A314" s="43">
        <v>631300</v>
      </c>
      <c r="B314" s="118" t="s">
        <v>356</v>
      </c>
      <c r="C314" s="131">
        <v>311</v>
      </c>
      <c r="D314" s="119">
        <v>3500</v>
      </c>
      <c r="E314" s="119">
        <v>0</v>
      </c>
      <c r="F314" s="119">
        <v>3500</v>
      </c>
      <c r="G314" s="119">
        <v>0</v>
      </c>
      <c r="H314" s="120">
        <v>0</v>
      </c>
      <c r="I314" s="120">
        <v>0</v>
      </c>
      <c r="J314" s="119">
        <v>3500</v>
      </c>
      <c r="K314" s="119"/>
      <c r="L314" s="20">
        <f t="shared" si="208"/>
        <v>0</v>
      </c>
      <c r="M314" s="20">
        <f t="shared" si="208"/>
        <v>0</v>
      </c>
      <c r="N314" s="10">
        <f t="shared" si="199"/>
        <v>0</v>
      </c>
      <c r="O314" s="10" t="e">
        <f t="shared" si="199"/>
        <v>#DIV/0!</v>
      </c>
      <c r="P314" s="10">
        <f t="shared" si="200"/>
        <v>100</v>
      </c>
      <c r="Q314" s="10"/>
    </row>
    <row r="315" spans="1:17" x14ac:dyDescent="0.25">
      <c r="A315" s="43">
        <v>631900</v>
      </c>
      <c r="B315" s="118" t="s">
        <v>114</v>
      </c>
      <c r="C315" s="131">
        <v>312</v>
      </c>
      <c r="D315" s="119">
        <v>16960</v>
      </c>
      <c r="E315" s="119">
        <v>0</v>
      </c>
      <c r="F315" s="119">
        <v>16960</v>
      </c>
      <c r="G315" s="119">
        <v>0</v>
      </c>
      <c r="H315" s="120">
        <v>6433.04</v>
      </c>
      <c r="I315" s="120">
        <v>0</v>
      </c>
      <c r="J315" s="119">
        <v>18620</v>
      </c>
      <c r="K315" s="119"/>
      <c r="L315" s="20">
        <f t="shared" si="208"/>
        <v>1660</v>
      </c>
      <c r="M315" s="20">
        <f t="shared" si="208"/>
        <v>0</v>
      </c>
      <c r="N315" s="10">
        <f t="shared" si="199"/>
        <v>37.930660377358485</v>
      </c>
      <c r="O315" s="10" t="e">
        <f t="shared" si="199"/>
        <v>#DIV/0!</v>
      </c>
      <c r="P315" s="10">
        <f t="shared" si="200"/>
        <v>109.78773584905662</v>
      </c>
      <c r="Q315" s="10"/>
    </row>
    <row r="316" spans="1:17" ht="30" x14ac:dyDescent="0.25">
      <c r="A316" s="45">
        <v>638000</v>
      </c>
      <c r="B316" s="115" t="s">
        <v>115</v>
      </c>
      <c r="C316" s="91" t="s">
        <v>357</v>
      </c>
      <c r="D316" s="116">
        <f t="shared" ref="D316:M316" si="209">D317+D318</f>
        <v>1034000</v>
      </c>
      <c r="E316" s="116">
        <f t="shared" si="209"/>
        <v>0</v>
      </c>
      <c r="F316" s="116">
        <f t="shared" si="209"/>
        <v>1032000</v>
      </c>
      <c r="G316" s="116">
        <f t="shared" si="209"/>
        <v>0</v>
      </c>
      <c r="H316" s="117">
        <f t="shared" si="209"/>
        <v>683536.28</v>
      </c>
      <c r="I316" s="117">
        <f t="shared" si="209"/>
        <v>0</v>
      </c>
      <c r="J316" s="116">
        <f t="shared" si="209"/>
        <v>970500</v>
      </c>
      <c r="K316" s="116">
        <f t="shared" si="209"/>
        <v>0</v>
      </c>
      <c r="L316" s="41">
        <f t="shared" si="209"/>
        <v>-63500</v>
      </c>
      <c r="M316" s="41">
        <f t="shared" si="209"/>
        <v>0</v>
      </c>
      <c r="N316" s="7">
        <f t="shared" si="199"/>
        <v>66.106023210831722</v>
      </c>
      <c r="O316" s="7" t="e">
        <f t="shared" si="199"/>
        <v>#DIV/0!</v>
      </c>
      <c r="P316" s="7">
        <f t="shared" si="200"/>
        <v>93.858800773694398</v>
      </c>
      <c r="Q316" s="7"/>
    </row>
    <row r="317" spans="1:17" x14ac:dyDescent="0.25">
      <c r="A317" s="43">
        <v>638100</v>
      </c>
      <c r="B317" s="118" t="s">
        <v>358</v>
      </c>
      <c r="C317" s="131">
        <v>314</v>
      </c>
      <c r="D317" s="119">
        <v>1034000</v>
      </c>
      <c r="E317" s="119">
        <v>0</v>
      </c>
      <c r="F317" s="119">
        <v>1032000</v>
      </c>
      <c r="G317" s="119">
        <v>0</v>
      </c>
      <c r="H317" s="120">
        <v>683536.28</v>
      </c>
      <c r="I317" s="120">
        <v>0</v>
      </c>
      <c r="J317" s="119">
        <v>970500</v>
      </c>
      <c r="K317" s="119"/>
      <c r="L317" s="20">
        <f t="shared" ref="L317:M319" si="210">J317-D317</f>
        <v>-63500</v>
      </c>
      <c r="M317" s="20">
        <f t="shared" si="210"/>
        <v>0</v>
      </c>
      <c r="N317" s="10">
        <f t="shared" si="199"/>
        <v>66.106023210831722</v>
      </c>
      <c r="O317" s="10" t="e">
        <f t="shared" si="199"/>
        <v>#DIV/0!</v>
      </c>
      <c r="P317" s="10">
        <f t="shared" si="200"/>
        <v>93.858800773694398</v>
      </c>
      <c r="Q317" s="10"/>
    </row>
    <row r="318" spans="1:17" ht="30" x14ac:dyDescent="0.25">
      <c r="A318" s="43">
        <v>638200</v>
      </c>
      <c r="B318" s="118" t="s">
        <v>359</v>
      </c>
      <c r="C318" s="131">
        <v>315</v>
      </c>
      <c r="D318" s="119">
        <v>0</v>
      </c>
      <c r="E318" s="119">
        <v>0</v>
      </c>
      <c r="F318" s="119">
        <v>0</v>
      </c>
      <c r="G318" s="119">
        <v>0</v>
      </c>
      <c r="H318" s="120">
        <v>0</v>
      </c>
      <c r="I318" s="120">
        <v>0</v>
      </c>
      <c r="J318" s="119">
        <v>0</v>
      </c>
      <c r="K318" s="119"/>
      <c r="L318" s="20">
        <f t="shared" si="210"/>
        <v>0</v>
      </c>
      <c r="M318" s="20">
        <f t="shared" si="210"/>
        <v>0</v>
      </c>
      <c r="N318" s="10" t="e">
        <f t="shared" si="199"/>
        <v>#DIV/0!</v>
      </c>
      <c r="O318" s="10" t="e">
        <f t="shared" si="199"/>
        <v>#DIV/0!</v>
      </c>
      <c r="P318" s="10"/>
      <c r="Q318" s="10"/>
    </row>
    <row r="319" spans="1:17" x14ac:dyDescent="0.25">
      <c r="A319" s="5" t="s">
        <v>116</v>
      </c>
      <c r="B319" s="53" t="s">
        <v>360</v>
      </c>
      <c r="C319" s="91">
        <v>316</v>
      </c>
      <c r="D319" s="132"/>
      <c r="E319" s="132">
        <v>0</v>
      </c>
      <c r="F319" s="132"/>
      <c r="G319" s="132">
        <v>0</v>
      </c>
      <c r="H319" s="133">
        <v>0</v>
      </c>
      <c r="I319" s="133">
        <v>0</v>
      </c>
      <c r="J319" s="132"/>
      <c r="K319" s="134">
        <v>0</v>
      </c>
      <c r="L319" s="38">
        <f t="shared" si="210"/>
        <v>0</v>
      </c>
      <c r="M319" s="46">
        <f t="shared" si="210"/>
        <v>0</v>
      </c>
      <c r="N319" s="7" t="e">
        <f t="shared" si="199"/>
        <v>#DIV/0!</v>
      </c>
      <c r="O319" s="7" t="e">
        <f t="shared" si="199"/>
        <v>#DIV/0!</v>
      </c>
      <c r="P319" s="7"/>
      <c r="Q319" s="7"/>
    </row>
  </sheetData>
  <mergeCells count="4">
    <mergeCell ref="A227:B227"/>
    <mergeCell ref="A85:B85"/>
    <mergeCell ref="A145:B145"/>
    <mergeCell ref="A171:B17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Ranka Marjanović</dc:creator>
  <cp:lastModifiedBy>Boris Kojić</cp:lastModifiedBy>
  <cp:lastPrinted>2025-03-26T10:45:30Z</cp:lastPrinted>
  <dcterms:created xsi:type="dcterms:W3CDTF">2025-03-25T11:14:49Z</dcterms:created>
  <dcterms:modified xsi:type="dcterms:W3CDTF">2025-04-01T10:24:06Z</dcterms:modified>
</cp:coreProperties>
</file>